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3D3E5A83-1402-4E42-80CD-1F01CBB918CA}" xr6:coauthVersionLast="47" xr6:coauthVersionMax="47" xr10:uidLastSave="{00000000-0000-0000-0000-000000000000}"/>
  <bookViews>
    <workbookView xWindow="-120" yWindow="-120" windowWidth="29040" windowHeight="15840" tabRatio="883" activeTab="6" xr2:uid="{00000000-000D-0000-FFFF-FFFF00000000}"/>
  </bookViews>
  <sheets>
    <sheet name="User Guide" sheetId="16" r:id="rId1"/>
    <sheet name="Cash Forecast" sheetId="12" r:id="rId2"/>
    <sheet name="Sources and Uses (DA Account)" sheetId="13" r:id="rId3"/>
    <sheet name="DA Activity" sheetId="10" r:id="rId4"/>
    <sheet name="Variance Analysis Qtr" sheetId="11" r:id="rId5"/>
    <sheet name="Variance Analysis FY" sheetId="14" r:id="rId6"/>
    <sheet name="Variance Analysis Cumulative" sheetId="15" r:id="rId7"/>
    <sheet name="EU Transaction List" sheetId="18" r:id="rId8"/>
    <sheet name="Rural Finance" sheetId="17" r:id="rId9"/>
    <sheet name="Counterpart Countributions" sheetId="19" r:id="rId10"/>
  </sheets>
  <definedNames>
    <definedName name="_xlnm.Print_Area" localSheetId="1">'Cash Forecast'!$A$1:$O$45</definedName>
    <definedName name="_xlnm.Print_Area" localSheetId="3">'DA Activity'!$A$1:$F$58</definedName>
    <definedName name="_xlnm.Print_Area" localSheetId="2">'Sources and Uses (DA Account)'!$A$1:$O$54</definedName>
    <definedName name="_xlnm.Print_Area" localSheetId="6">'Variance Analysis Cumulative'!$A$1:$V$38</definedName>
    <definedName name="_xlnm.Print_Area" localSheetId="5">'Variance Analysis FY'!$A$1:$AD$41</definedName>
    <definedName name="_xlnm.Print_Area" localSheetId="4">'Variance Analysis Qtr'!$A$1:$Q$40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9" l="1"/>
  <c r="B26" i="19"/>
  <c r="B27" i="19"/>
  <c r="B28" i="19"/>
  <c r="B24" i="19"/>
  <c r="B16" i="19"/>
  <c r="B17" i="19"/>
  <c r="B18" i="19"/>
  <c r="B19" i="19"/>
  <c r="B20" i="19"/>
  <c r="B15" i="19"/>
  <c r="F38" i="19"/>
  <c r="C38" i="19"/>
  <c r="H29" i="19"/>
  <c r="G29" i="19"/>
  <c r="F29" i="19"/>
  <c r="E29" i="19"/>
  <c r="D29" i="19"/>
  <c r="C29" i="19"/>
  <c r="H21" i="19"/>
  <c r="G21" i="19"/>
  <c r="F21" i="19"/>
  <c r="E21" i="19"/>
  <c r="D21" i="19"/>
  <c r="C21" i="19"/>
  <c r="H12" i="19"/>
  <c r="G12" i="19"/>
  <c r="F12" i="19"/>
  <c r="E12" i="19"/>
  <c r="E33" i="19" s="1"/>
  <c r="D12" i="19"/>
  <c r="C12" i="19"/>
  <c r="F6" i="19"/>
  <c r="C6" i="19"/>
  <c r="C33" i="19" l="1"/>
  <c r="D33" i="19"/>
  <c r="F33" i="19"/>
  <c r="G33" i="19"/>
  <c r="H33" i="19"/>
  <c r="R37" i="15"/>
  <c r="R36" i="15"/>
  <c r="R35" i="15"/>
  <c r="R31" i="15"/>
  <c r="U24" i="15"/>
  <c r="U25" i="15"/>
  <c r="V26" i="15"/>
  <c r="U15" i="15"/>
  <c r="V17" i="15"/>
  <c r="U19" i="15"/>
  <c r="S24" i="15"/>
  <c r="V24" i="15" s="1"/>
  <c r="S25" i="15"/>
  <c r="V25" i="15" s="1"/>
  <c r="S26" i="15"/>
  <c r="U26" i="15" s="1"/>
  <c r="S27" i="15"/>
  <c r="U27" i="15" s="1"/>
  <c r="S23" i="15"/>
  <c r="S15" i="15"/>
  <c r="V15" i="15" s="1"/>
  <c r="S16" i="15"/>
  <c r="U16" i="15" s="1"/>
  <c r="S17" i="15"/>
  <c r="U17" i="15" s="1"/>
  <c r="S18" i="15"/>
  <c r="U18" i="15" s="1"/>
  <c r="S19" i="15"/>
  <c r="V19" i="15" s="1"/>
  <c r="S14" i="15"/>
  <c r="V14" i="15" s="1"/>
  <c r="P24" i="15"/>
  <c r="Q26" i="15"/>
  <c r="Q16" i="15"/>
  <c r="Q17" i="15"/>
  <c r="Q18" i="15"/>
  <c r="N24" i="15"/>
  <c r="Q24" i="15" s="1"/>
  <c r="N25" i="15"/>
  <c r="P25" i="15" s="1"/>
  <c r="N26" i="15"/>
  <c r="P26" i="15" s="1"/>
  <c r="N27" i="15"/>
  <c r="P27" i="15" s="1"/>
  <c r="N23" i="15"/>
  <c r="N15" i="15"/>
  <c r="Q15" i="15" s="1"/>
  <c r="N16" i="15"/>
  <c r="P16" i="15" s="1"/>
  <c r="N17" i="15"/>
  <c r="P17" i="15" s="1"/>
  <c r="N18" i="15"/>
  <c r="P18" i="15" s="1"/>
  <c r="N19" i="15"/>
  <c r="Q19" i="15" s="1"/>
  <c r="N14" i="15"/>
  <c r="P14" i="15" s="1"/>
  <c r="K24" i="15"/>
  <c r="K27" i="15"/>
  <c r="L27" i="15"/>
  <c r="K15" i="15"/>
  <c r="L17" i="15"/>
  <c r="K18" i="15"/>
  <c r="K19" i="15"/>
  <c r="I24" i="15"/>
  <c r="L24" i="15" s="1"/>
  <c r="I25" i="15"/>
  <c r="K25" i="15" s="1"/>
  <c r="I26" i="15"/>
  <c r="K26" i="15" s="1"/>
  <c r="I27" i="15"/>
  <c r="I23" i="15"/>
  <c r="I15" i="15"/>
  <c r="L15" i="15" s="1"/>
  <c r="I16" i="15"/>
  <c r="K16" i="15" s="1"/>
  <c r="I17" i="15"/>
  <c r="K17" i="15" s="1"/>
  <c r="I18" i="15"/>
  <c r="L18" i="15" s="1"/>
  <c r="I19" i="15"/>
  <c r="L19" i="15" s="1"/>
  <c r="I14" i="15"/>
  <c r="F24" i="15"/>
  <c r="G24" i="15"/>
  <c r="G25" i="15"/>
  <c r="F27" i="15"/>
  <c r="G15" i="15"/>
  <c r="G17" i="15"/>
  <c r="F19" i="15"/>
  <c r="G19" i="15"/>
  <c r="D24" i="15"/>
  <c r="D25" i="15"/>
  <c r="F25" i="15" s="1"/>
  <c r="D26" i="15"/>
  <c r="F26" i="15" s="1"/>
  <c r="D27" i="15"/>
  <c r="G27" i="15" s="1"/>
  <c r="D15" i="15"/>
  <c r="F15" i="15" s="1"/>
  <c r="D16" i="15"/>
  <c r="F16" i="15" s="1"/>
  <c r="D17" i="15"/>
  <c r="F17" i="15" s="1"/>
  <c r="D18" i="15"/>
  <c r="G18" i="15" s="1"/>
  <c r="D19" i="15"/>
  <c r="A19" i="15"/>
  <c r="A15" i="15"/>
  <c r="A16" i="15"/>
  <c r="A17" i="15"/>
  <c r="A18" i="15"/>
  <c r="A25" i="15"/>
  <c r="A26" i="15"/>
  <c r="A27" i="15"/>
  <c r="B24" i="15"/>
  <c r="B25" i="15"/>
  <c r="B26" i="15"/>
  <c r="B27" i="15"/>
  <c r="B15" i="15"/>
  <c r="B16" i="15"/>
  <c r="B17" i="15"/>
  <c r="B18" i="15"/>
  <c r="B19" i="15"/>
  <c r="R11" i="15"/>
  <c r="M11" i="15"/>
  <c r="R7" i="15"/>
  <c r="M7" i="15"/>
  <c r="T28" i="15"/>
  <c r="R28" i="15"/>
  <c r="U28" i="15" s="1"/>
  <c r="T20" i="15"/>
  <c r="R20" i="15"/>
  <c r="U20" i="15" s="1"/>
  <c r="O28" i="15"/>
  <c r="M28" i="15"/>
  <c r="P28" i="15" s="1"/>
  <c r="P23" i="15"/>
  <c r="P20" i="15"/>
  <c r="O20" i="15"/>
  <c r="M20" i="15"/>
  <c r="AD14" i="14"/>
  <c r="AB26" i="14"/>
  <c r="AB14" i="14"/>
  <c r="Y24" i="14"/>
  <c r="AD24" i="14" s="1"/>
  <c r="Y25" i="14"/>
  <c r="Y26" i="14"/>
  <c r="Y27" i="14"/>
  <c r="Y23" i="14"/>
  <c r="AA23" i="14" s="1"/>
  <c r="Y15" i="14"/>
  <c r="AD15" i="14" s="1"/>
  <c r="Y16" i="14"/>
  <c r="AD16" i="14" s="1"/>
  <c r="Y17" i="14"/>
  <c r="AD17" i="14" s="1"/>
  <c r="Y18" i="14"/>
  <c r="Y19" i="14"/>
  <c r="AD19" i="14" s="1"/>
  <c r="Y14" i="14"/>
  <c r="U23" i="14"/>
  <c r="U18" i="14"/>
  <c r="R24" i="14"/>
  <c r="R25" i="14"/>
  <c r="T25" i="14" s="1"/>
  <c r="R26" i="14"/>
  <c r="W26" i="14" s="1"/>
  <c r="R27" i="14"/>
  <c r="W27" i="14" s="1"/>
  <c r="R23" i="14"/>
  <c r="R15" i="14"/>
  <c r="R16" i="14"/>
  <c r="W16" i="14" s="1"/>
  <c r="R17" i="14"/>
  <c r="R18" i="14"/>
  <c r="T18" i="14" s="1"/>
  <c r="V18" i="14" s="1"/>
  <c r="R19" i="14"/>
  <c r="W19" i="14" s="1"/>
  <c r="R14" i="14"/>
  <c r="W14" i="14" s="1"/>
  <c r="F26" i="12"/>
  <c r="G24" i="14" s="1"/>
  <c r="I26" i="12"/>
  <c r="N24" i="14" s="1"/>
  <c r="L26" i="12"/>
  <c r="U24" i="14" s="1"/>
  <c r="O26" i="12"/>
  <c r="AB24" i="14" s="1"/>
  <c r="F27" i="12"/>
  <c r="G25" i="14" s="1"/>
  <c r="I27" i="12"/>
  <c r="L27" i="12"/>
  <c r="U25" i="14" s="1"/>
  <c r="O27" i="12"/>
  <c r="AB25" i="14" s="1"/>
  <c r="F28" i="12"/>
  <c r="G26" i="14" s="1"/>
  <c r="I28" i="12"/>
  <c r="N26" i="14" s="1"/>
  <c r="L28" i="12"/>
  <c r="U26" i="14" s="1"/>
  <c r="O28" i="12"/>
  <c r="F29" i="12"/>
  <c r="G27" i="14" s="1"/>
  <c r="I29" i="12"/>
  <c r="N27" i="14" s="1"/>
  <c r="L29" i="12"/>
  <c r="U27" i="14" s="1"/>
  <c r="O29" i="12"/>
  <c r="AB27" i="14" s="1"/>
  <c r="I19" i="12"/>
  <c r="N17" i="14" s="1"/>
  <c r="L19" i="12"/>
  <c r="U17" i="14" s="1"/>
  <c r="O19" i="12"/>
  <c r="AB17" i="14" s="1"/>
  <c r="I20" i="12"/>
  <c r="N18" i="14" s="1"/>
  <c r="L20" i="12"/>
  <c r="O20" i="12"/>
  <c r="AB18" i="14" s="1"/>
  <c r="F19" i="12"/>
  <c r="G17" i="14" s="1"/>
  <c r="F20" i="12"/>
  <c r="G18" i="14" s="1"/>
  <c r="X11" i="14"/>
  <c r="Q11" i="14"/>
  <c r="X7" i="14"/>
  <c r="X7" i="12"/>
  <c r="Q7" i="14"/>
  <c r="Z28" i="14"/>
  <c r="X28" i="14"/>
  <c r="AD27" i="14"/>
  <c r="AD26" i="14"/>
  <c r="AA26" i="14"/>
  <c r="Z20" i="14"/>
  <c r="X20" i="14"/>
  <c r="AD18" i="14"/>
  <c r="AA18" i="14"/>
  <c r="AA16" i="14"/>
  <c r="S28" i="14"/>
  <c r="Q28" i="14"/>
  <c r="T26" i="14"/>
  <c r="W23" i="14"/>
  <c r="T23" i="14"/>
  <c r="S20" i="14"/>
  <c r="Q20" i="14"/>
  <c r="W18" i="14"/>
  <c r="T17" i="14"/>
  <c r="W15" i="14"/>
  <c r="T15" i="14"/>
  <c r="T14" i="14"/>
  <c r="N25" i="14"/>
  <c r="P25" i="14"/>
  <c r="P27" i="14"/>
  <c r="D24" i="14"/>
  <c r="F24" i="14" s="1"/>
  <c r="D25" i="14"/>
  <c r="I25" i="14" s="1"/>
  <c r="D26" i="14"/>
  <c r="D27" i="14"/>
  <c r="F27" i="14" s="1"/>
  <c r="F26" i="14"/>
  <c r="I26" i="14"/>
  <c r="M16" i="14"/>
  <c r="P16" i="14"/>
  <c r="P17" i="14"/>
  <c r="I16" i="14"/>
  <c r="F17" i="14"/>
  <c r="I17" i="14"/>
  <c r="I19" i="14"/>
  <c r="K24" i="14"/>
  <c r="M24" i="14" s="1"/>
  <c r="K25" i="14"/>
  <c r="M25" i="14" s="1"/>
  <c r="K26" i="14"/>
  <c r="M26" i="14" s="1"/>
  <c r="K27" i="14"/>
  <c r="M27" i="14" s="1"/>
  <c r="K15" i="14"/>
  <c r="P15" i="14" s="1"/>
  <c r="K16" i="14"/>
  <c r="K17" i="14"/>
  <c r="M17" i="14" s="1"/>
  <c r="K18" i="14"/>
  <c r="P18" i="14" s="1"/>
  <c r="K19" i="14"/>
  <c r="P19" i="14" s="1"/>
  <c r="D15" i="14"/>
  <c r="F15" i="14" s="1"/>
  <c r="D16" i="14"/>
  <c r="F16" i="14" s="1"/>
  <c r="D17" i="14"/>
  <c r="D18" i="14"/>
  <c r="F18" i="14" s="1"/>
  <c r="D19" i="14"/>
  <c r="F19" i="14" s="1"/>
  <c r="A25" i="14"/>
  <c r="A26" i="14"/>
  <c r="A27" i="14"/>
  <c r="B24" i="14"/>
  <c r="B25" i="14"/>
  <c r="B26" i="14"/>
  <c r="B27" i="14"/>
  <c r="A15" i="14"/>
  <c r="A16" i="14"/>
  <c r="A17" i="14"/>
  <c r="A18" i="14"/>
  <c r="A19" i="14"/>
  <c r="B15" i="14"/>
  <c r="B16" i="14"/>
  <c r="B17" i="14"/>
  <c r="B18" i="14"/>
  <c r="B19" i="14"/>
  <c r="M7" i="11"/>
  <c r="P28" i="11"/>
  <c r="O28" i="11"/>
  <c r="M28" i="11"/>
  <c r="Q28" i="11" s="1"/>
  <c r="Q27" i="11"/>
  <c r="N27" i="11"/>
  <c r="P27" i="11" s="1"/>
  <c r="Q26" i="11"/>
  <c r="N26" i="11"/>
  <c r="P26" i="11" s="1"/>
  <c r="Q25" i="11"/>
  <c r="N25" i="11"/>
  <c r="P25" i="11" s="1"/>
  <c r="Q24" i="11"/>
  <c r="N24" i="11"/>
  <c r="P24" i="11" s="1"/>
  <c r="Q23" i="11"/>
  <c r="N23" i="11"/>
  <c r="P23" i="11" s="1"/>
  <c r="O20" i="11"/>
  <c r="M20" i="11"/>
  <c r="Q20" i="11" s="1"/>
  <c r="Q19" i="11"/>
  <c r="N19" i="11"/>
  <c r="P19" i="11" s="1"/>
  <c r="Q18" i="11"/>
  <c r="P18" i="11"/>
  <c r="N18" i="11"/>
  <c r="Q17" i="11"/>
  <c r="N17" i="11"/>
  <c r="P17" i="11" s="1"/>
  <c r="Q16" i="11"/>
  <c r="N16" i="11"/>
  <c r="P16" i="11" s="1"/>
  <c r="Q15" i="11"/>
  <c r="N15" i="11"/>
  <c r="P15" i="11" s="1"/>
  <c r="Q14" i="11"/>
  <c r="P14" i="11"/>
  <c r="N14" i="11"/>
  <c r="M11" i="11"/>
  <c r="K19" i="11"/>
  <c r="L24" i="11"/>
  <c r="L25" i="11"/>
  <c r="L26" i="11"/>
  <c r="L27" i="11"/>
  <c r="L15" i="11"/>
  <c r="L16" i="11"/>
  <c r="L17" i="11"/>
  <c r="L18" i="11"/>
  <c r="L19" i="11"/>
  <c r="D15" i="11"/>
  <c r="F15" i="11" s="1"/>
  <c r="D16" i="11"/>
  <c r="F16" i="11" s="1"/>
  <c r="D17" i="11"/>
  <c r="F17" i="11" s="1"/>
  <c r="D18" i="11"/>
  <c r="F18" i="11" s="1"/>
  <c r="D19" i="11"/>
  <c r="F19" i="11" s="1"/>
  <c r="D24" i="11"/>
  <c r="D25" i="11"/>
  <c r="D26" i="11"/>
  <c r="D27" i="11"/>
  <c r="G24" i="11"/>
  <c r="G25" i="11"/>
  <c r="G26" i="11"/>
  <c r="G27" i="11"/>
  <c r="F24" i="11"/>
  <c r="F25" i="11"/>
  <c r="F26" i="11"/>
  <c r="F27" i="11"/>
  <c r="G15" i="11"/>
  <c r="G16" i="11"/>
  <c r="G17" i="11"/>
  <c r="G18" i="11"/>
  <c r="G19" i="11"/>
  <c r="I24" i="11"/>
  <c r="K24" i="11" s="1"/>
  <c r="I25" i="11"/>
  <c r="K25" i="11" s="1"/>
  <c r="I26" i="11"/>
  <c r="K26" i="11" s="1"/>
  <c r="I27" i="11"/>
  <c r="K27" i="11" s="1"/>
  <c r="I15" i="11"/>
  <c r="K15" i="11" s="1"/>
  <c r="I16" i="11"/>
  <c r="K16" i="11" s="1"/>
  <c r="I17" i="11"/>
  <c r="K17" i="11" s="1"/>
  <c r="I18" i="11"/>
  <c r="K18" i="11" s="1"/>
  <c r="I19" i="11"/>
  <c r="A24" i="11"/>
  <c r="A25" i="11"/>
  <c r="A26" i="11"/>
  <c r="A27" i="11"/>
  <c r="B24" i="11"/>
  <c r="B25" i="11"/>
  <c r="B26" i="11"/>
  <c r="B27" i="11"/>
  <c r="A16" i="11"/>
  <c r="A17" i="11"/>
  <c r="A18" i="11"/>
  <c r="A19" i="11"/>
  <c r="B17" i="11"/>
  <c r="B18" i="11"/>
  <c r="B19" i="11"/>
  <c r="E34" i="10"/>
  <c r="E24" i="10"/>
  <c r="E26" i="10" s="1"/>
  <c r="E20" i="10"/>
  <c r="E18" i="10"/>
  <c r="D18" i="10"/>
  <c r="D20" i="10" s="1"/>
  <c r="E17" i="10"/>
  <c r="E21" i="10" s="1"/>
  <c r="D17" i="10"/>
  <c r="D12" i="10"/>
  <c r="E11" i="10"/>
  <c r="D11" i="10"/>
  <c r="E9" i="10"/>
  <c r="D9" i="10"/>
  <c r="D8" i="10"/>
  <c r="F35" i="13"/>
  <c r="E35" i="13"/>
  <c r="D35" i="13"/>
  <c r="A33" i="13"/>
  <c r="A34" i="13"/>
  <c r="B31" i="13"/>
  <c r="B32" i="13"/>
  <c r="B33" i="13"/>
  <c r="B34" i="13"/>
  <c r="A32" i="13"/>
  <c r="A23" i="13"/>
  <c r="A24" i="13"/>
  <c r="A25" i="13"/>
  <c r="A26" i="13"/>
  <c r="B22" i="13"/>
  <c r="B23" i="13"/>
  <c r="B24" i="13"/>
  <c r="B25" i="13"/>
  <c r="B26" i="13"/>
  <c r="M53" i="13"/>
  <c r="M52" i="13"/>
  <c r="M51" i="13"/>
  <c r="M47" i="13"/>
  <c r="M44" i="13"/>
  <c r="O35" i="13"/>
  <c r="N35" i="13"/>
  <c r="M35" i="13"/>
  <c r="O27" i="13"/>
  <c r="E12" i="10" s="1"/>
  <c r="E13" i="10" s="1"/>
  <c r="N27" i="13"/>
  <c r="M27" i="13"/>
  <c r="O18" i="13"/>
  <c r="O39" i="13" s="1"/>
  <c r="N18" i="13"/>
  <c r="M18" i="13"/>
  <c r="M39" i="13" s="1"/>
  <c r="M12" i="13"/>
  <c r="M7" i="13"/>
  <c r="E8" i="10" s="1"/>
  <c r="J44" i="13"/>
  <c r="L35" i="13"/>
  <c r="K35" i="13"/>
  <c r="J35" i="13"/>
  <c r="L27" i="13"/>
  <c r="K27" i="13"/>
  <c r="J27" i="13"/>
  <c r="D24" i="10" s="1"/>
  <c r="D26" i="10" s="1"/>
  <c r="L18" i="13"/>
  <c r="K18" i="13"/>
  <c r="J18" i="13"/>
  <c r="J12" i="13"/>
  <c r="J7" i="13"/>
  <c r="O34" i="12"/>
  <c r="N30" i="12"/>
  <c r="N32" i="12" s="1"/>
  <c r="M30" i="12"/>
  <c r="M32" i="12" s="1"/>
  <c r="O25" i="12"/>
  <c r="AB23" i="14" s="1"/>
  <c r="N22" i="12"/>
  <c r="M22" i="12"/>
  <c r="O21" i="12"/>
  <c r="AB19" i="14" s="1"/>
  <c r="O18" i="12"/>
  <c r="AB16" i="14" s="1"/>
  <c r="O17" i="12"/>
  <c r="AB15" i="14" s="1"/>
  <c r="O16" i="12"/>
  <c r="L34" i="12"/>
  <c r="D34" i="10" s="1"/>
  <c r="K30" i="12"/>
  <c r="K32" i="12" s="1"/>
  <c r="J30" i="12"/>
  <c r="J32" i="12" s="1"/>
  <c r="L25" i="12"/>
  <c r="K22" i="12"/>
  <c r="J22" i="12"/>
  <c r="L21" i="12"/>
  <c r="U19" i="14" s="1"/>
  <c r="L18" i="12"/>
  <c r="U16" i="14" s="1"/>
  <c r="L17" i="12"/>
  <c r="U15" i="14" s="1"/>
  <c r="L16" i="12"/>
  <c r="U14" i="14" s="1"/>
  <c r="U28" i="14" l="1"/>
  <c r="U20" i="14"/>
  <c r="AB20" i="14"/>
  <c r="E23" i="10"/>
  <c r="E27" i="10" s="1"/>
  <c r="E36" i="10"/>
  <c r="Q25" i="15"/>
  <c r="N39" i="13"/>
  <c r="I15" i="14"/>
  <c r="M18" i="14"/>
  <c r="M15" i="14"/>
  <c r="H24" i="14"/>
  <c r="P24" i="14"/>
  <c r="F18" i="15"/>
  <c r="L16" i="15"/>
  <c r="L25" i="15"/>
  <c r="P19" i="15"/>
  <c r="P15" i="15"/>
  <c r="I18" i="14"/>
  <c r="AC26" i="14"/>
  <c r="G26" i="15"/>
  <c r="Q27" i="15"/>
  <c r="V16" i="15"/>
  <c r="M19" i="14"/>
  <c r="P26" i="14"/>
  <c r="V14" i="14"/>
  <c r="V23" i="14"/>
  <c r="AC16" i="14"/>
  <c r="G16" i="15"/>
  <c r="AC18" i="14"/>
  <c r="V25" i="14"/>
  <c r="N20" i="11"/>
  <c r="V17" i="14"/>
  <c r="V26" i="14"/>
  <c r="R28" i="14"/>
  <c r="W28" i="14" s="1"/>
  <c r="L26" i="15"/>
  <c r="V18" i="15"/>
  <c r="V27" i="15"/>
  <c r="D13" i="10"/>
  <c r="P20" i="11"/>
  <c r="Q14" i="15"/>
  <c r="Q23" i="15"/>
  <c r="N28" i="15"/>
  <c r="Q28" i="15" s="1"/>
  <c r="S28" i="15"/>
  <c r="V28" i="15" s="1"/>
  <c r="N20" i="15"/>
  <c r="Q20" i="15" s="1"/>
  <c r="U23" i="15"/>
  <c r="V23" i="15"/>
  <c r="S20" i="15"/>
  <c r="V20" i="15" s="1"/>
  <c r="U14" i="15"/>
  <c r="AB28" i="14"/>
  <c r="AA24" i="14"/>
  <c r="AC24" i="14" s="1"/>
  <c r="Y28" i="14"/>
  <c r="AD28" i="14" s="1"/>
  <c r="AD23" i="14"/>
  <c r="Y20" i="14"/>
  <c r="AD20" i="14" s="1"/>
  <c r="AA15" i="14"/>
  <c r="AC15" i="14" s="1"/>
  <c r="V15" i="14"/>
  <c r="T24" i="14"/>
  <c r="V24" i="14" s="1"/>
  <c r="W24" i="14"/>
  <c r="T16" i="14"/>
  <c r="V16" i="14" s="1"/>
  <c r="R20" i="14"/>
  <c r="W20" i="14" s="1"/>
  <c r="H26" i="14"/>
  <c r="O24" i="14"/>
  <c r="O26" i="14"/>
  <c r="H27" i="14"/>
  <c r="O17" i="14"/>
  <c r="O18" i="14"/>
  <c r="H18" i="14"/>
  <c r="H17" i="14"/>
  <c r="AA17" i="14"/>
  <c r="AC17" i="14" s="1"/>
  <c r="AC23" i="14"/>
  <c r="AA25" i="14"/>
  <c r="AC25" i="14" s="1"/>
  <c r="AA14" i="14"/>
  <c r="AA19" i="14"/>
  <c r="AC19" i="14" s="1"/>
  <c r="AA27" i="14"/>
  <c r="AC27" i="14" s="1"/>
  <c r="AD25" i="14"/>
  <c r="T27" i="14"/>
  <c r="V27" i="14" s="1"/>
  <c r="W17" i="14"/>
  <c r="W25" i="14"/>
  <c r="T19" i="14"/>
  <c r="V19" i="14" s="1"/>
  <c r="O27" i="14"/>
  <c r="O25" i="14"/>
  <c r="I27" i="14"/>
  <c r="F25" i="14"/>
  <c r="H25" i="14" s="1"/>
  <c r="I24" i="14"/>
  <c r="L39" i="13"/>
  <c r="N28" i="11"/>
  <c r="D43" i="10"/>
  <c r="D21" i="10"/>
  <c r="E29" i="10"/>
  <c r="E43" i="10"/>
  <c r="J39" i="13"/>
  <c r="K39" i="13"/>
  <c r="O22" i="12"/>
  <c r="E33" i="10" s="1"/>
  <c r="E35" i="10" s="1"/>
  <c r="E39" i="10" s="1"/>
  <c r="E44" i="10" s="1"/>
  <c r="L22" i="12"/>
  <c r="D33" i="10" s="1"/>
  <c r="D35" i="10" s="1"/>
  <c r="O30" i="12"/>
  <c r="O32" i="12" s="1"/>
  <c r="O36" i="12" s="1"/>
  <c r="L30" i="12"/>
  <c r="L32" i="12" s="1"/>
  <c r="L36" i="12" s="1"/>
  <c r="E19" i="17"/>
  <c r="E18" i="17"/>
  <c r="E17" i="17"/>
  <c r="E14" i="17"/>
  <c r="V20" i="14" l="1"/>
  <c r="AC28" i="14"/>
  <c r="AA28" i="14"/>
  <c r="V28" i="14"/>
  <c r="AA20" i="14"/>
  <c r="AC14" i="14"/>
  <c r="AC20" i="14" s="1"/>
  <c r="T20" i="14"/>
  <c r="T28" i="14"/>
  <c r="D36" i="10"/>
  <c r="D39" i="10" s="1"/>
  <c r="D44" i="10" s="1"/>
  <c r="D23" i="10"/>
  <c r="D27" i="10" s="1"/>
  <c r="D29" i="10" s="1"/>
  <c r="A24" i="15"/>
  <c r="A24" i="14"/>
  <c r="E20" i="11"/>
  <c r="C20" i="11"/>
  <c r="J20" i="11"/>
  <c r="J28" i="11"/>
  <c r="A15" i="11"/>
  <c r="B15" i="11"/>
  <c r="B16" i="11"/>
  <c r="D12" i="13"/>
  <c r="F27" i="13"/>
  <c r="E27" i="13"/>
  <c r="D27" i="13"/>
  <c r="A31" i="13"/>
  <c r="A22" i="13"/>
  <c r="J20" i="15" l="1"/>
  <c r="H20" i="15"/>
  <c r="K20" i="15" s="1"/>
  <c r="E20" i="15"/>
  <c r="C20" i="15"/>
  <c r="F20" i="15" s="1"/>
  <c r="E20" i="14"/>
  <c r="C20" i="14"/>
  <c r="J20" i="14"/>
  <c r="L20" i="14"/>
  <c r="H28" i="11"/>
  <c r="L28" i="11" s="1"/>
  <c r="E28" i="11"/>
  <c r="C28" i="11"/>
  <c r="H20" i="11"/>
  <c r="K20" i="11" s="1"/>
  <c r="G20" i="11"/>
  <c r="A4" i="10"/>
  <c r="B17" i="10"/>
  <c r="A23" i="15"/>
  <c r="A14" i="15"/>
  <c r="A23" i="14"/>
  <c r="A14" i="14"/>
  <c r="A23" i="11"/>
  <c r="A14" i="11"/>
  <c r="A30" i="13"/>
  <c r="A21" i="13"/>
  <c r="L20" i="11" l="1"/>
  <c r="F20" i="11"/>
  <c r="K28" i="11"/>
  <c r="D44" i="13"/>
  <c r="D18" i="13" l="1"/>
  <c r="F34" i="12"/>
  <c r="J28" i="15" l="1"/>
  <c r="E28" i="15"/>
  <c r="L28" i="14"/>
  <c r="E28" i="14"/>
  <c r="G14" i="11"/>
  <c r="A5" i="15"/>
  <c r="A4" i="15"/>
  <c r="A3" i="15"/>
  <c r="A5" i="14"/>
  <c r="A4" i="14"/>
  <c r="A3" i="14"/>
  <c r="A5" i="11"/>
  <c r="A4" i="11"/>
  <c r="A3" i="11"/>
  <c r="A5" i="10"/>
  <c r="A3" i="10"/>
  <c r="A5" i="13"/>
  <c r="A4" i="13"/>
  <c r="A3" i="13"/>
  <c r="H11" i="11"/>
  <c r="C11" i="11"/>
  <c r="J11" i="14"/>
  <c r="C11" i="14"/>
  <c r="H11" i="15"/>
  <c r="C11" i="15"/>
  <c r="C7" i="15"/>
  <c r="H7" i="15"/>
  <c r="J7" i="14"/>
  <c r="C7" i="14"/>
  <c r="H7" i="11"/>
  <c r="C7" i="11"/>
  <c r="C9" i="10"/>
  <c r="B9" i="10"/>
  <c r="C8" i="10"/>
  <c r="B8" i="10"/>
  <c r="G12" i="13"/>
  <c r="G7" i="13"/>
  <c r="D7" i="13"/>
  <c r="B23" i="15"/>
  <c r="B14" i="15"/>
  <c r="B23" i="14"/>
  <c r="B14" i="14"/>
  <c r="B23" i="11"/>
  <c r="B14" i="11"/>
  <c r="B30" i="13"/>
  <c r="B21" i="13"/>
  <c r="I25" i="12"/>
  <c r="N23" i="14" s="1"/>
  <c r="F25" i="12"/>
  <c r="G23" i="14" s="1"/>
  <c r="I21" i="12"/>
  <c r="N19" i="14" s="1"/>
  <c r="O19" i="14" s="1"/>
  <c r="I18" i="12"/>
  <c r="N16" i="14" s="1"/>
  <c r="O16" i="14" s="1"/>
  <c r="I17" i="12"/>
  <c r="N15" i="14" s="1"/>
  <c r="O15" i="14" s="1"/>
  <c r="I16" i="12"/>
  <c r="N14" i="14" s="1"/>
  <c r="F21" i="12"/>
  <c r="G19" i="14" s="1"/>
  <c r="H19" i="14" s="1"/>
  <c r="F18" i="12"/>
  <c r="G16" i="14" s="1"/>
  <c r="H16" i="14" s="1"/>
  <c r="F17" i="12"/>
  <c r="G15" i="14" s="1"/>
  <c r="H15" i="14" s="1"/>
  <c r="F16" i="12"/>
  <c r="G14" i="14" s="1"/>
  <c r="N28" i="14" l="1"/>
  <c r="G28" i="14"/>
  <c r="G20" i="14" l="1"/>
  <c r="N20" i="14"/>
  <c r="E5" i="14"/>
  <c r="I34" i="12"/>
  <c r="C17" i="10"/>
  <c r="C5" i="10"/>
  <c r="B5" i="10"/>
  <c r="G44" i="13"/>
  <c r="E5" i="11" l="1"/>
  <c r="C5" i="11"/>
  <c r="E5" i="15"/>
  <c r="B34" i="10"/>
  <c r="D23" i="15"/>
  <c r="D14" i="15"/>
  <c r="K23" i="14"/>
  <c r="D23" i="14"/>
  <c r="K14" i="14"/>
  <c r="K20" i="14" s="1"/>
  <c r="P20" i="14" s="1"/>
  <c r="D14" i="14"/>
  <c r="I23" i="11"/>
  <c r="I14" i="11"/>
  <c r="K14" i="11" s="1"/>
  <c r="D14" i="11"/>
  <c r="D20" i="11" s="1"/>
  <c r="D23" i="11"/>
  <c r="L14" i="11"/>
  <c r="G14" i="15" l="1"/>
  <c r="F14" i="15"/>
  <c r="D20" i="14"/>
  <c r="I20" i="14" s="1"/>
  <c r="F14" i="14"/>
  <c r="I20" i="11"/>
  <c r="F23" i="11"/>
  <c r="D28" i="11"/>
  <c r="K23" i="11"/>
  <c r="I28" i="11"/>
  <c r="F14" i="11"/>
  <c r="K14" i="15"/>
  <c r="L14" i="15"/>
  <c r="K23" i="15"/>
  <c r="L23" i="15"/>
  <c r="F23" i="15"/>
  <c r="G23" i="15"/>
  <c r="P23" i="14"/>
  <c r="M23" i="14"/>
  <c r="M14" i="14"/>
  <c r="M20" i="14" s="1"/>
  <c r="P14" i="14"/>
  <c r="F23" i="14"/>
  <c r="H23" i="14" s="1"/>
  <c r="I23" i="14"/>
  <c r="I14" i="14"/>
  <c r="C34" i="10"/>
  <c r="F30" i="12"/>
  <c r="F32" i="12" s="1"/>
  <c r="F36" i="12" s="1"/>
  <c r="L23" i="11"/>
  <c r="G23" i="11"/>
  <c r="C18" i="10"/>
  <c r="B18" i="10"/>
  <c r="B20" i="10" s="1"/>
  <c r="B21" i="10" s="1"/>
  <c r="C11" i="10"/>
  <c r="B11" i="10"/>
  <c r="H28" i="15"/>
  <c r="C28" i="15"/>
  <c r="J28" i="14"/>
  <c r="C28" i="14"/>
  <c r="H22" i="12"/>
  <c r="G22" i="12"/>
  <c r="H30" i="12"/>
  <c r="H32" i="12" s="1"/>
  <c r="G30" i="12"/>
  <c r="G32" i="12" s="1"/>
  <c r="E30" i="12"/>
  <c r="E32" i="12" s="1"/>
  <c r="D30" i="12"/>
  <c r="D32" i="12" s="1"/>
  <c r="E22" i="12"/>
  <c r="D22" i="12"/>
  <c r="I35" i="13"/>
  <c r="H35" i="13"/>
  <c r="G35" i="13"/>
  <c r="I27" i="13"/>
  <c r="I20" i="15" s="1"/>
  <c r="L20" i="15" s="1"/>
  <c r="H27" i="13"/>
  <c r="G27" i="13"/>
  <c r="C24" i="10" s="1"/>
  <c r="C26" i="10" s="1"/>
  <c r="D20" i="15"/>
  <c r="G20" i="15" s="1"/>
  <c r="I18" i="13"/>
  <c r="H18" i="13"/>
  <c r="G18" i="13"/>
  <c r="F18" i="13"/>
  <c r="E18" i="13"/>
  <c r="C20" i="10" l="1"/>
  <c r="C21" i="10" s="1"/>
  <c r="H14" i="14"/>
  <c r="H20" i="14" s="1"/>
  <c r="F20" i="14"/>
  <c r="B24" i="10"/>
  <c r="D39" i="13"/>
  <c r="F28" i="11"/>
  <c r="C43" i="10"/>
  <c r="F39" i="13"/>
  <c r="H39" i="13"/>
  <c r="I39" i="13"/>
  <c r="M28" i="14"/>
  <c r="O23" i="14"/>
  <c r="O28" i="14" s="1"/>
  <c r="F28" i="14"/>
  <c r="E39" i="13"/>
  <c r="H28" i="14"/>
  <c r="G39" i="13"/>
  <c r="C23" i="10" s="1"/>
  <c r="C27" i="10" s="1"/>
  <c r="O14" i="14"/>
  <c r="O20" i="14" s="1"/>
  <c r="G28" i="11"/>
  <c r="B12" i="10"/>
  <c r="B13" i="10" s="1"/>
  <c r="C12" i="10"/>
  <c r="C13" i="10" s="1"/>
  <c r="D28" i="15"/>
  <c r="I28" i="15"/>
  <c r="L28" i="15" s="1"/>
  <c r="D28" i="14"/>
  <c r="I28" i="14" s="1"/>
  <c r="K28" i="14"/>
  <c r="P28" i="14" s="1"/>
  <c r="I30" i="12"/>
  <c r="I32" i="12" s="1"/>
  <c r="I36" i="12" s="1"/>
  <c r="I22" i="12"/>
  <c r="F22" i="12"/>
  <c r="B43" i="10" l="1"/>
  <c r="B26" i="10"/>
  <c r="K28" i="15"/>
  <c r="G28" i="15"/>
  <c r="F28" i="15"/>
  <c r="B36" i="10"/>
  <c r="B39" i="10" s="1"/>
  <c r="B44" i="10" s="1"/>
  <c r="C36" i="10"/>
  <c r="C39" i="10" s="1"/>
  <c r="B23" i="10"/>
  <c r="B27" i="10" s="1"/>
  <c r="B29" i="10" s="1"/>
  <c r="C29" i="10"/>
  <c r="C33" i="10"/>
  <c r="C35" i="10" s="1"/>
  <c r="B33" i="10"/>
  <c r="B35" i="10" s="1"/>
  <c r="C44" i="10" l="1"/>
</calcChain>
</file>

<file path=xl/sharedStrings.xml><?xml version="1.0" encoding="utf-8"?>
<sst xmlns="http://schemas.openxmlformats.org/spreadsheetml/2006/main" count="560" uniqueCount="239">
  <si>
    <t>Total</t>
  </si>
  <si>
    <t>PART I</t>
  </si>
  <si>
    <t>3.  Outstanding Advances to be accounted for (Line 1 minus Line 2)</t>
  </si>
  <si>
    <t>Quarter</t>
  </si>
  <si>
    <t>Category</t>
  </si>
  <si>
    <t>Planned</t>
  </si>
  <si>
    <t>TOTAL</t>
  </si>
  <si>
    <t>Disbursement</t>
  </si>
  <si>
    <t>Following</t>
  </si>
  <si>
    <t>Year</t>
  </si>
  <si>
    <t>Inception</t>
  </si>
  <si>
    <t>To-Date</t>
  </si>
  <si>
    <t>Variance*</t>
  </si>
  <si>
    <t>Expenditure by Components:</t>
  </si>
  <si>
    <t>4.  DA balance at beginning of Reporing Quarter</t>
  </si>
  <si>
    <t>Funds received</t>
  </si>
  <si>
    <t>A</t>
  </si>
  <si>
    <t>B</t>
  </si>
  <si>
    <t>C</t>
  </si>
  <si>
    <t>D</t>
  </si>
  <si>
    <t>E</t>
  </si>
  <si>
    <t>F</t>
  </si>
  <si>
    <t>Explanation for item 14 (if not zero):</t>
  </si>
  <si>
    <t>FMR &amp; AW Ref.</t>
  </si>
  <si>
    <t>Actual for FY</t>
  </si>
  <si>
    <t>Actual for Qtr</t>
  </si>
  <si>
    <t>Actual since inception</t>
  </si>
  <si>
    <t>* Note: Provide reasons if the quarterly variances are equal to or more than 10%</t>
  </si>
  <si>
    <t>G</t>
  </si>
  <si>
    <t>H</t>
  </si>
  <si>
    <t>Forecast by Category:</t>
  </si>
  <si>
    <t>Forecast by Component:</t>
  </si>
  <si>
    <t>Quarters</t>
  </si>
  <si>
    <t>Next</t>
  </si>
  <si>
    <t>Reporting</t>
  </si>
  <si>
    <t>Expenditure by Categories:</t>
  </si>
  <si>
    <t>Sources of Funds:</t>
  </si>
  <si>
    <t>Uses of Funds by Category:</t>
  </si>
  <si>
    <t>Uses of Funds by Component:</t>
  </si>
  <si>
    <t>FY Start Date</t>
  </si>
  <si>
    <t>Description</t>
  </si>
  <si>
    <t>I</t>
  </si>
  <si>
    <t>Total for</t>
  </si>
  <si>
    <t>II</t>
  </si>
  <si>
    <t>III</t>
  </si>
  <si>
    <t>IV</t>
  </si>
  <si>
    <t>%age</t>
  </si>
  <si>
    <t>Actual Cumulative year todate</t>
  </si>
  <si>
    <t>Actual Cumulative  todate</t>
  </si>
  <si>
    <t>Ref: AWP/ Forecast</t>
  </si>
  <si>
    <t>REF</t>
  </si>
  <si>
    <t>Actual for the Quarter</t>
  </si>
  <si>
    <t>As per Project Design</t>
  </si>
  <si>
    <t>USER GUIDE</t>
  </si>
  <si>
    <t>Cash Forecast:</t>
  </si>
  <si>
    <t>INTERIM FINANCIAL REPORT</t>
  </si>
  <si>
    <t>Protection Password:</t>
  </si>
  <si>
    <t>Tips:</t>
  </si>
  <si>
    <t>Provide information in cells highlighted with this color</t>
  </si>
  <si>
    <t>Variance Analysis - Reporting Quarter:</t>
  </si>
  <si>
    <t>Variance Analysis - Financial Year:</t>
  </si>
  <si>
    <t>Variance Analysis - Cumulative:</t>
  </si>
  <si>
    <t>Designated Account Activity:</t>
  </si>
  <si>
    <t>The Columns for actual data are linked with relevant columns for actual figures in "Summary of Sources and Uses of Funds" statement.</t>
  </si>
  <si>
    <t>Text in blue: Provide period for the reporting statement</t>
  </si>
  <si>
    <t>The cells containing sums and analysis shall be updated automatically.</t>
  </si>
  <si>
    <t>Summary of Sources and Uses of Funds-DA Account:</t>
  </si>
  <si>
    <t>Ref</t>
  </si>
  <si>
    <t>To</t>
  </si>
  <si>
    <t>Authorized Signatory</t>
  </si>
  <si>
    <t>Name</t>
  </si>
  <si>
    <t>Designation</t>
  </si>
  <si>
    <t>Organization/Project</t>
  </si>
  <si>
    <t>Provide actual data in cells highlighted with this color.</t>
  </si>
  <si>
    <t xml:space="preserve">For the Period: </t>
  </si>
  <si>
    <t>Operating account opening balance</t>
  </si>
  <si>
    <t>Petty cash opening balance</t>
  </si>
  <si>
    <t>Total Funds Used by Categories</t>
  </si>
  <si>
    <t>Represented by:</t>
  </si>
  <si>
    <t>DA Closing Balance</t>
  </si>
  <si>
    <t>Operating account Closing Balance</t>
  </si>
  <si>
    <t>Petty cash Closing Balance</t>
  </si>
  <si>
    <t>Total Closing Balance (must equal V):</t>
  </si>
  <si>
    <t>VI</t>
  </si>
  <si>
    <t>DA Opening Balances</t>
  </si>
  <si>
    <t>Total Funds Used by Component (must be equal to II)</t>
  </si>
  <si>
    <t>Total Cash Available</t>
  </si>
  <si>
    <t>Closing Cash Balances:</t>
  </si>
  <si>
    <t>V=I-II-IV</t>
  </si>
  <si>
    <t>PART I (Advances and Expenditure)</t>
  </si>
  <si>
    <t>PART II (DA Activity)</t>
  </si>
  <si>
    <t>PART III (CASH FORECASTS)</t>
  </si>
  <si>
    <t>1.  Cumulative Advances into the DA by IFAD to the end of Reporting Quarter</t>
  </si>
  <si>
    <t>5.  Advances by IFAD during the Quarter</t>
  </si>
  <si>
    <t>Explanation for Line 11 (if not zero):</t>
  </si>
  <si>
    <t>Explanation for Line 6 (if not zero):</t>
  </si>
  <si>
    <t xml:space="preserve">      I </t>
  </si>
  <si>
    <t xml:space="preserve">      II (must be equal to I)</t>
  </si>
  <si>
    <t>(must be equal to I)</t>
  </si>
  <si>
    <t>Total Cash Forecast Expenditure</t>
  </si>
  <si>
    <t>Less: Planned Direct Payments/Reimbursements</t>
  </si>
  <si>
    <t>Net projected expenditure from DA</t>
  </si>
  <si>
    <t>V=III-IV</t>
  </si>
  <si>
    <t>Since Inception</t>
  </si>
  <si>
    <t>TO</t>
  </si>
  <si>
    <t>2 Subsequent</t>
  </si>
  <si>
    <t>Report I: Cash Forecast for Next 2 Quarters</t>
  </si>
  <si>
    <r>
      <t xml:space="preserve">* Note: Provide reasons if the Cash Forecast is over and above AWPB Balance </t>
    </r>
    <r>
      <rPr>
        <i/>
        <sz val="9"/>
        <rFont val="Arial"/>
        <family val="2"/>
      </rPr>
      <t>(i.e. the Forecast includes the Quarter 1 of the Subsequent AWPB)</t>
    </r>
  </si>
  <si>
    <t>Remarks</t>
  </si>
  <si>
    <t>This should match with IFAD records. In case of any differences between project figures and justified figures as per IFAD records, it has to be explained in Line 11 below.</t>
  </si>
  <si>
    <t>This should match with IFAD records.</t>
  </si>
  <si>
    <t>Balance</t>
  </si>
  <si>
    <t>Forecast</t>
  </si>
  <si>
    <t>J</t>
  </si>
  <si>
    <t>AWPB Available Balance</t>
  </si>
  <si>
    <t>Cash Forecast for next 2 quarters</t>
  </si>
  <si>
    <t>Variance b/w AWPB Balance and Cash Forecast</t>
  </si>
  <si>
    <t>Actual Progress against AWPB</t>
  </si>
  <si>
    <t>The Columns for Cash Forecast are linked with relevant columns of "Cash Forecast" statement.</t>
  </si>
  <si>
    <t>Report II: Summary of Sources and Uses of Funds - DA Account</t>
  </si>
  <si>
    <t xml:space="preserve">Report III: Designated Account Activity Statement </t>
  </si>
  <si>
    <t>Report IV: Variance Analysis of Use of Funds by Quarter</t>
  </si>
  <si>
    <t>Report V: Variance Analysis of Use of Funds - FY</t>
  </si>
  <si>
    <t>Provide project information in the highlighted Cells of the Sheet. The "Descriptions" of Categories and Components in this sheet are linked with other sheets. Once provided in this statement will automatically update the "Descriptions in all other statements.</t>
  </si>
  <si>
    <t>If not zero, please provide explanation</t>
  </si>
  <si>
    <t>Category not yet identified/adjustments/advance, if any</t>
  </si>
  <si>
    <t>2.  Cumulative Expenditure justified by IFAD until the end of previous reporting Quarter</t>
  </si>
  <si>
    <t>Direct Payment/ Reimbursements</t>
  </si>
  <si>
    <t>A-B-C</t>
  </si>
  <si>
    <t>D/A</t>
  </si>
  <si>
    <t>F - G - H</t>
  </si>
  <si>
    <t>I / F</t>
  </si>
  <si>
    <t>Actual Expenditure from DA</t>
  </si>
  <si>
    <t>D=A-B-C</t>
  </si>
  <si>
    <t>F=D-E</t>
  </si>
  <si>
    <t>G=(B+C)/A</t>
  </si>
  <si>
    <t>K=H-I-J</t>
  </si>
  <si>
    <t>M=K-L</t>
  </si>
  <si>
    <t>L</t>
  </si>
  <si>
    <t>N=(I+J)/H</t>
  </si>
  <si>
    <t>PART IV (SUMMARY OF WITHDRAWAL APPLICATION)</t>
  </si>
  <si>
    <t>This amount is to be submitted through a separate "WA for advance" to request this additional advance</t>
  </si>
  <si>
    <t>Progress</t>
  </si>
  <si>
    <t>6.  Add/Substract - Cumulative Adjustments (if any)</t>
  </si>
  <si>
    <t>7.  Sub total of Advances and Adjustments (Line 5 plus Line 6)</t>
  </si>
  <si>
    <t xml:space="preserve">8.  Outstanding Advances to be accounted for (Line 4 plus Line 7) </t>
  </si>
  <si>
    <t xml:space="preserve">9.  DA balance at end of Quarter </t>
  </si>
  <si>
    <t>10. Expenditure incurred during the Reporting Quarter</t>
  </si>
  <si>
    <t>11.  Add/Less - Adjustments (if any)</t>
  </si>
  <si>
    <t xml:space="preserve">12. Total expenditure reported (net of adjustments) (Line 10 plus Line 11) </t>
  </si>
  <si>
    <t>13. Total Advance accounted for: Add Line 9 and Line 12</t>
  </si>
  <si>
    <t>14. Difference if any (Line 8 minus Line 13)</t>
  </si>
  <si>
    <t>15. Total Forecasted amount for subsequent 2 Quarters</t>
  </si>
  <si>
    <t>16.  Planned Direct Payments, Reimbursements, if any</t>
  </si>
  <si>
    <t>17.  Net Forecasted Expenditures from Designated Account (Line 15 less Line 16)</t>
  </si>
  <si>
    <t>18.  Closing DA balance at the end of reporting Quarter after adjustments</t>
  </si>
  <si>
    <t>19. WA Submitted but not yet credited</t>
  </si>
  <si>
    <t>Explanation for item 19 (if not zero):</t>
  </si>
  <si>
    <r>
      <t xml:space="preserve">20. WA received after the end of the quarter </t>
    </r>
    <r>
      <rPr>
        <i/>
        <sz val="8"/>
        <rFont val="Arial"/>
        <family val="2"/>
      </rPr>
      <t>(for emergency advances only)</t>
    </r>
  </si>
  <si>
    <t>22. Amounts to be justified against the expenditure incurred during current quarter</t>
  </si>
  <si>
    <t>23. DA Additional Advance - Cash requirement for Subsequent 2 Reporting Quarters, if required.*</t>
  </si>
  <si>
    <t>Only to be filled in case of emergency advances</t>
  </si>
  <si>
    <t>21.  Replenishment Requirement for Subsequent 2 Reporting Quarters  (Line 17 minus Line 18 to 20)</t>
  </si>
  <si>
    <r>
      <t xml:space="preserve">Provide funds forecast for the subsequent two quarters along with anticipated direct payments, in line with approved AWPB for current year. In case the Cash Forecast for subsequent two quarters include fourth quarter of the approved AWPB and the first quarter of the subsequent year (for which the approval of AWPB is awaited), provide forecast of the fourth quarter of approved AWPB in </t>
    </r>
    <r>
      <rPr>
        <b/>
        <sz val="11"/>
        <color theme="1"/>
        <rFont val="Calibri"/>
        <family val="2"/>
        <scheme val="minor"/>
      </rPr>
      <t>"Next Reporting Quarter"</t>
    </r>
    <r>
      <rPr>
        <sz val="11"/>
        <color theme="1"/>
        <rFont val="Calibri"/>
        <family val="2"/>
        <scheme val="minor"/>
      </rPr>
      <t xml:space="preserve"> column and forecast of the first quarter as per the draft AWPB of subsequent financial year in </t>
    </r>
    <r>
      <rPr>
        <b/>
        <sz val="11"/>
        <color theme="1"/>
        <rFont val="Calibri"/>
        <family val="2"/>
        <scheme val="minor"/>
      </rPr>
      <t>"Following Reporting Quarter"</t>
    </r>
    <r>
      <rPr>
        <sz val="11"/>
        <color theme="1"/>
        <rFont val="Calibri"/>
        <family val="2"/>
        <scheme val="minor"/>
      </rPr>
      <t>. Once the AWPB of the subsequent year is approved, the information is to be aligned as per the approved AWPB in subsequent WA.</t>
    </r>
  </si>
  <si>
    <t xml:space="preserve">It should only include the information related to the receipts and payments from DA only. </t>
  </si>
  <si>
    <t>Provide required information in the cells highlighted with this color. Information in the other cells is linked with relevant statements/formulas and it shall be updated automatically.</t>
  </si>
  <si>
    <t>Relevant necessary instruction are provided in the last column for compliance.</t>
  </si>
  <si>
    <t xml:space="preserve">Provide information in cells highlighted with this color.  </t>
  </si>
  <si>
    <r>
      <t xml:space="preserve">Provide forecasted figures in the </t>
    </r>
    <r>
      <rPr>
        <b/>
        <sz val="11"/>
        <color theme="1"/>
        <rFont val="Calibri"/>
        <family val="2"/>
        <scheme val="minor"/>
      </rPr>
      <t>"Planned"</t>
    </r>
    <r>
      <rPr>
        <sz val="11"/>
        <color theme="1"/>
        <rFont val="Calibri"/>
        <family val="2"/>
        <scheme val="minor"/>
      </rPr>
      <t xml:space="preserve"> column for the reporting quarter. The Planned figures for the Quarter are to be aligned with "Cash Forecast" of the resepctive quarter submitted in last WA.</t>
    </r>
  </si>
  <si>
    <r>
      <t xml:space="preserve">Provide figures for any Direct Payments or Reimbursements in </t>
    </r>
    <r>
      <rPr>
        <b/>
        <sz val="11"/>
        <color theme="1"/>
        <rFont val="Calibri"/>
        <family val="2"/>
        <scheme val="minor"/>
      </rPr>
      <t>"Direct Payments/ Reimbursements"</t>
    </r>
    <r>
      <rPr>
        <sz val="11"/>
        <color theme="1"/>
        <rFont val="Calibri"/>
        <family val="2"/>
        <scheme val="minor"/>
      </rPr>
      <t xml:space="preserve"> column that were made directly by IFAD to any other account during the reporting quarter.</t>
    </r>
  </si>
  <si>
    <t>The Columns for actual data are linked with relevant columns for actual figures in "Summary of Sources and Uses of Funds" statement and shall be updated automatically.</t>
  </si>
  <si>
    <r>
      <t xml:space="preserve">The formulas for variances are incorporated in </t>
    </r>
    <r>
      <rPr>
        <b/>
        <sz val="11"/>
        <color theme="1"/>
        <rFont val="Calibri"/>
        <family val="2"/>
        <scheme val="minor"/>
      </rPr>
      <t>"Variance"</t>
    </r>
    <r>
      <rPr>
        <sz val="11"/>
        <color theme="1"/>
        <rFont val="Calibri"/>
        <family val="2"/>
        <scheme val="minor"/>
      </rPr>
      <t xml:space="preserve"> columns and the information shall be updated automatically.</t>
    </r>
  </si>
  <si>
    <r>
      <t xml:space="preserve">Provide approved AWPB figures in the </t>
    </r>
    <r>
      <rPr>
        <b/>
        <sz val="11"/>
        <color theme="1"/>
        <rFont val="Calibri"/>
        <family val="2"/>
        <scheme val="minor"/>
      </rPr>
      <t>"Planned"</t>
    </r>
    <r>
      <rPr>
        <sz val="11"/>
        <color theme="1"/>
        <rFont val="Calibri"/>
        <family val="2"/>
        <scheme val="minor"/>
      </rPr>
      <t xml:space="preserve"> column for the respective year. </t>
    </r>
  </si>
  <si>
    <r>
      <t xml:space="preserve">Provide year to-date figures for any Direct Payments or Reimbursements in </t>
    </r>
    <r>
      <rPr>
        <b/>
        <sz val="11"/>
        <color theme="1"/>
        <rFont val="Calibri"/>
        <family val="2"/>
        <scheme val="minor"/>
      </rPr>
      <t>"Direct Payments/ Reimbursements"</t>
    </r>
    <r>
      <rPr>
        <sz val="11"/>
        <color theme="1"/>
        <rFont val="Calibri"/>
        <family val="2"/>
        <scheme val="minor"/>
      </rPr>
      <t xml:space="preserve"> column which were made directly by IFAD to any other account during the year.</t>
    </r>
  </si>
  <si>
    <r>
      <t xml:space="preserve">The formulas for calculating </t>
    </r>
    <r>
      <rPr>
        <b/>
        <sz val="11"/>
        <color theme="1"/>
        <rFont val="Calibri"/>
        <family val="2"/>
        <scheme val="minor"/>
      </rPr>
      <t>"Balance"</t>
    </r>
    <r>
      <rPr>
        <sz val="11"/>
        <color theme="1"/>
        <rFont val="Calibri"/>
        <family val="2"/>
        <scheme val="minor"/>
      </rPr>
      <t xml:space="preserve">, </t>
    </r>
    <r>
      <rPr>
        <b/>
        <sz val="11"/>
        <color theme="1"/>
        <rFont val="Calibri"/>
        <family val="2"/>
        <scheme val="minor"/>
      </rPr>
      <t>"Variance"</t>
    </r>
    <r>
      <rPr>
        <sz val="11"/>
        <color theme="1"/>
        <rFont val="Calibri"/>
        <family val="2"/>
        <scheme val="minor"/>
      </rPr>
      <t xml:space="preserve"> and </t>
    </r>
    <r>
      <rPr>
        <b/>
        <sz val="11"/>
        <color theme="1"/>
        <rFont val="Calibri"/>
        <family val="2"/>
        <scheme val="minor"/>
      </rPr>
      <t>"Performance"</t>
    </r>
    <r>
      <rPr>
        <sz val="11"/>
        <color theme="1"/>
        <rFont val="Calibri"/>
        <family val="2"/>
        <scheme val="minor"/>
      </rPr>
      <t xml:space="preserve"> are incorporated in relevant columns and the information shall be updated automatically.</t>
    </r>
  </si>
  <si>
    <r>
      <t xml:space="preserve">Provide overall project allocations as per Project Design/Revisions (if any) in the </t>
    </r>
    <r>
      <rPr>
        <b/>
        <sz val="11"/>
        <color theme="1"/>
        <rFont val="Calibri"/>
        <family val="2"/>
        <scheme val="minor"/>
      </rPr>
      <t>"Planned"</t>
    </r>
    <r>
      <rPr>
        <sz val="11"/>
        <color theme="1"/>
        <rFont val="Calibri"/>
        <family val="2"/>
        <scheme val="minor"/>
      </rPr>
      <t xml:space="preserve"> column. </t>
    </r>
  </si>
  <si>
    <t>Provide cumulative since inception to-date figures for any Direct Payments or Reimbursements in "Direct Payments/ Reimbursements" column which were made directly by IFAD to any other account since the inception of the Project.</t>
  </si>
  <si>
    <r>
      <t xml:space="preserve">The formulas for calculating </t>
    </r>
    <r>
      <rPr>
        <b/>
        <sz val="11"/>
        <color theme="1"/>
        <rFont val="Calibri"/>
        <family val="2"/>
        <scheme val="minor"/>
      </rPr>
      <t xml:space="preserve">"Balance" </t>
    </r>
    <r>
      <rPr>
        <sz val="11"/>
        <color theme="1"/>
        <rFont val="Calibri"/>
        <family val="2"/>
        <scheme val="minor"/>
      </rPr>
      <t xml:space="preserve">and </t>
    </r>
    <r>
      <rPr>
        <b/>
        <sz val="11"/>
        <color theme="1"/>
        <rFont val="Calibri"/>
        <family val="2"/>
        <scheme val="minor"/>
      </rPr>
      <t>"Performance"</t>
    </r>
    <r>
      <rPr>
        <sz val="11"/>
        <color theme="1"/>
        <rFont val="Calibri"/>
        <family val="2"/>
        <scheme val="minor"/>
      </rPr>
      <t xml:space="preserve"> are incorporated in relevant columns and the information shall be updated automatically.</t>
    </r>
  </si>
  <si>
    <r>
      <t xml:space="preserve">This amount is to be submitted as justification through the "WA for justification"
</t>
    </r>
    <r>
      <rPr>
        <i/>
        <sz val="7"/>
        <rFont val="Arial"/>
        <family val="2"/>
      </rPr>
      <t>*this line could be not considered for emergency advances applications</t>
    </r>
  </si>
  <si>
    <t>"WA Submitted but not yet credited"; to include any pending WA that was submitted in ICP but was not credited to DA as of the relevant application date</t>
  </si>
  <si>
    <t>"WA received after the end of the quarter (for emergency advances only)"; this line to be filled when project is submitting an emergency advance. It must include any WA received after the end of the directly preceding quarter.</t>
  </si>
  <si>
    <t>Starting Date</t>
  </si>
  <si>
    <t>End Date</t>
  </si>
  <si>
    <t>Report VI: Variance Analysis of Use of Funds - Cumulative</t>
  </si>
  <si>
    <t>Rural Finance Report</t>
  </si>
  <si>
    <t>Actual Disbursements from PFI to Beneficiaries  (IFAD Loans)</t>
  </si>
  <si>
    <t>No.</t>
  </si>
  <si>
    <t>Beneficiaries</t>
  </si>
  <si>
    <t>Aim of Sub Loan</t>
  </si>
  <si>
    <t>Disbursement sub-loans on the account of:</t>
  </si>
  <si>
    <t>IFAD</t>
  </si>
  <si>
    <t>JSC "Halk bank"</t>
  </si>
  <si>
    <t xml:space="preserve">Farm "Bakht" </t>
  </si>
  <si>
    <t xml:space="preserve">Purchasing highly productive breeding cattle </t>
  </si>
  <si>
    <t xml:space="preserve">LLC "Hayitkul Kaymok-Sut" </t>
  </si>
  <si>
    <t>Purchasing equipment of Dairy processing</t>
  </si>
  <si>
    <t>Unallocated</t>
  </si>
  <si>
    <t>DA Denominated Currency (USD)</t>
  </si>
  <si>
    <t xml:space="preserve">Project Component A: Community Led climate smart productive landscapes </t>
  </si>
  <si>
    <t>Project Component B: Inclusive and equitable market access</t>
  </si>
  <si>
    <t>Project Component C: Institional and policy strengthening, implementation support services</t>
  </si>
  <si>
    <t xml:space="preserve">Project Component 1: Community Led climate smart productive landscapes </t>
  </si>
  <si>
    <t>Project Component 2: Inclusive and equitable market access</t>
  </si>
  <si>
    <t>Project Component 3: Institional and policy strengthening, implementation support services</t>
  </si>
  <si>
    <t>Component 1.2 Climate Resilient Infrastructure Development</t>
  </si>
  <si>
    <t>Component 3.2 Programme Coordination and Implementation Support Services</t>
  </si>
  <si>
    <t>EU Grant (2000004600) - USD</t>
  </si>
  <si>
    <t>IFAD Grant (2000004457) - USD</t>
  </si>
  <si>
    <t>ASAP Trust Grant 1 (2000004562) - USD</t>
  </si>
  <si>
    <t>ASAP Trust Grant 2 (2000004563) - USD</t>
  </si>
  <si>
    <t>Project Component A (EU Grant - 1.2 Climate Resilient Infrastructure Development)</t>
  </si>
  <si>
    <t>Project Component B (EU Grant - 3.2 Programme Coordination and Implementation Support Services)</t>
  </si>
  <si>
    <t>Finance Instruments Numbers : IFAD Grant: 2000004457; ASAP Grant 1: 2000004562; ASAP Grant 2: 2000004563; EU Grant: 2000004600</t>
  </si>
  <si>
    <t>Project Name: Participatory Agriculture And Climate Transformation Programme (PACT)</t>
  </si>
  <si>
    <t>TRANSACTION LIST</t>
  </si>
  <si>
    <r>
      <rPr>
        <b/>
        <sz val="10"/>
        <rFont val="Calibri"/>
        <family val="1"/>
      </rPr>
      <t>Item No</t>
    </r>
  </si>
  <si>
    <r>
      <rPr>
        <b/>
        <sz val="10"/>
        <rFont val="Calibri"/>
        <family val="1"/>
      </rPr>
      <t>Date of Transactions</t>
    </r>
  </si>
  <si>
    <r>
      <rPr>
        <b/>
        <sz val="10"/>
        <rFont val="Calibri"/>
        <family val="1"/>
      </rPr>
      <t>Journal Reference No.</t>
    </r>
  </si>
  <si>
    <r>
      <rPr>
        <b/>
        <sz val="10"/>
        <rFont val="Calibri"/>
        <family val="1"/>
      </rPr>
      <t>Withdrawal Application No.</t>
    </r>
  </si>
  <si>
    <r>
      <rPr>
        <b/>
        <sz val="10"/>
        <rFont val="Calibri"/>
        <family val="1"/>
      </rPr>
      <t xml:space="preserve">Project Component
</t>
    </r>
    <r>
      <rPr>
        <b/>
        <sz val="10"/>
        <rFont val="Calibri"/>
        <family val="1"/>
      </rPr>
      <t>/Cost Category**</t>
    </r>
  </si>
  <si>
    <r>
      <rPr>
        <b/>
        <sz val="10"/>
        <rFont val="Calibri"/>
        <family val="1"/>
      </rPr>
      <t xml:space="preserve">Project Sub- Component
</t>
    </r>
    <r>
      <rPr>
        <b/>
        <sz val="10"/>
        <rFont val="Calibri"/>
        <family val="1"/>
      </rPr>
      <t>/Sub- Category**</t>
    </r>
  </si>
  <si>
    <r>
      <rPr>
        <b/>
        <sz val="10"/>
        <rFont val="Calibri"/>
        <family val="1"/>
      </rPr>
      <t>Description of Transaction</t>
    </r>
  </si>
  <si>
    <r>
      <rPr>
        <b/>
        <sz val="10"/>
        <rFont val="Calibri"/>
        <family val="1"/>
      </rPr>
      <t>Payee/Supplier Name</t>
    </r>
  </si>
  <si>
    <r>
      <rPr>
        <b/>
        <sz val="10"/>
        <rFont val="Calibri"/>
        <family val="1"/>
      </rPr>
      <t>Amount in Local Currency (Symbol)</t>
    </r>
  </si>
  <si>
    <r>
      <rPr>
        <b/>
        <sz val="10"/>
        <rFont val="Calibri"/>
        <family val="1"/>
      </rPr>
      <t>Exchange Rate Applied</t>
    </r>
  </si>
  <si>
    <r>
      <rPr>
        <b/>
        <sz val="10"/>
        <rFont val="Calibri"/>
        <family val="1"/>
      </rPr>
      <t>Amount in Euro/Gran t Currency</t>
    </r>
  </si>
  <si>
    <r>
      <rPr>
        <sz val="10"/>
        <rFont val="Calibri"/>
        <family val="1"/>
      </rPr>
      <t>01/04/20xx</t>
    </r>
  </si>
  <si>
    <r>
      <rPr>
        <sz val="10"/>
        <rFont val="Calibri"/>
        <family val="1"/>
      </rPr>
      <t>CDV00025</t>
    </r>
  </si>
  <si>
    <r>
      <rPr>
        <sz val="10"/>
        <rFont val="Calibri"/>
        <family val="1"/>
      </rPr>
      <t>Procurement of one equipment brand xxx - type xxx for activity xxx</t>
    </r>
  </si>
  <si>
    <r>
      <rPr>
        <sz val="10"/>
        <rFont val="Calibri"/>
        <family val="1"/>
      </rPr>
      <t>Corporation xxx</t>
    </r>
  </si>
  <si>
    <t>EXAMPLE</t>
  </si>
  <si>
    <r>
      <rPr>
        <sz val="10"/>
        <rFont val="Calibri"/>
        <family val="1"/>
      </rPr>
      <t>……</t>
    </r>
  </si>
  <si>
    <r>
      <rPr>
        <sz val="10"/>
        <rFont val="Calibri"/>
        <family val="1"/>
      </rPr>
      <t>…</t>
    </r>
  </si>
  <si>
    <r>
      <rPr>
        <b/>
        <sz val="10"/>
        <rFont val="Calibri"/>
        <family val="1"/>
      </rPr>
      <t>*Total</t>
    </r>
  </si>
  <si>
    <r>
      <rPr>
        <b/>
        <sz val="10"/>
        <rFont val="Calibri"/>
        <family val="1"/>
      </rPr>
      <t>xxxx</t>
    </r>
  </si>
  <si>
    <r>
      <rPr>
        <sz val="9"/>
        <rFont val="Calibri"/>
        <family val="1"/>
      </rPr>
      <t xml:space="preserve">*Total cumulative amount of the transaction lists must reconcile with the total cumulative amount reported in the SOEs
</t>
    </r>
    <r>
      <rPr>
        <sz val="9"/>
        <rFont val="Calibri"/>
        <family val="1"/>
      </rPr>
      <t>**Subtotal by cost category/component and by sub-category/sub-component must reconcile with the subtotals reported in the SOEs</t>
    </r>
  </si>
  <si>
    <t>MFI</t>
  </si>
  <si>
    <t>Government Contributions</t>
  </si>
  <si>
    <t>Beneficiary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</si>
</sst>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409]d\-mmm\-yyyy;@"/>
    <numFmt numFmtId="166" formatCode="_(* #,##0_);_(* \(#,##0\);_(* &quot;-&quot;??_);_(@_)"/>
    <numFmt numFmtId="167" formatCode="_(* #,##0.00000000_);_(* \(#,##0.00000000\);_(* &quot;-&quot;??_);_(@_)"/>
    <numFmt numFmtId="168" formatCode="_(* #,##0.0000000_);_(* \(#,##0.0000000\);_(* &quot;-&quot;??_);_(@_)"/>
    <numFmt numFmtId="169" formatCode="#,##0.0000_);\(#,##0.0000\)"/>
    <numFmt numFmtId="170" formatCode="[$EGP]\ #,##0.000_-"/>
    <numFmt numFmtId="171" formatCode="_-* #,##0.00_р_._-;\-* #,##0.00_р_._-;_-* &quot;-&quot;_р_._-;_-@_-"/>
    <numFmt numFmtId="172" formatCode="0.0"/>
    <numFmt numFmtId="173" formatCode="[$USD]\ #,##0.00"/>
    <numFmt numFmtId="174" formatCode="0.00000"/>
  </numFmts>
  <fonts count="51"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Arial"/>
      <family val="2"/>
    </font>
    <font>
      <sz val="11"/>
      <color indexed="8"/>
      <name val="Calibri"/>
      <family val="2"/>
    </font>
    <font>
      <sz val="11"/>
      <name val="Times New Roman"/>
      <family val="1"/>
    </font>
    <font>
      <b/>
      <sz val="10"/>
      <color indexed="9"/>
      <name val="Arial"/>
      <family val="2"/>
    </font>
    <font>
      <sz val="10"/>
      <color indexed="9"/>
      <name val="Arial"/>
      <family val="2"/>
    </font>
    <font>
      <b/>
      <sz val="9"/>
      <name val="Arial"/>
      <family val="2"/>
    </font>
    <font>
      <sz val="9"/>
      <name val="Arial"/>
      <family val="2"/>
    </font>
    <font>
      <sz val="8"/>
      <name val="Calibri"/>
      <family val="2"/>
      <scheme val="minor"/>
    </font>
    <font>
      <b/>
      <u/>
      <sz val="10"/>
      <color theme="3" tint="0.39997558519241921"/>
      <name val="Arial"/>
      <family val="2"/>
    </font>
    <font>
      <b/>
      <i/>
      <sz val="9"/>
      <name val="Arial"/>
      <family val="2"/>
    </font>
    <font>
      <b/>
      <i/>
      <sz val="10"/>
      <name val="Arial"/>
      <family val="2"/>
    </font>
    <font>
      <b/>
      <i/>
      <sz val="10"/>
      <name val="Calibri"/>
      <family val="2"/>
    </font>
    <font>
      <i/>
      <sz val="10"/>
      <name val="Arial"/>
      <family val="2"/>
    </font>
    <font>
      <b/>
      <sz val="8"/>
      <name val="Arial"/>
      <family val="2"/>
    </font>
    <font>
      <b/>
      <i/>
      <sz val="8"/>
      <name val="Arial"/>
      <family val="2"/>
    </font>
    <font>
      <sz val="18"/>
      <color theme="0"/>
      <name val="Algerian"/>
      <family val="5"/>
    </font>
    <font>
      <sz val="20"/>
      <color theme="0"/>
      <name val="Algerian"/>
      <family val="5"/>
    </font>
    <font>
      <b/>
      <u/>
      <sz val="14"/>
      <color theme="4"/>
      <name val="Calibri"/>
      <family val="2"/>
      <scheme val="minor"/>
    </font>
    <font>
      <b/>
      <i/>
      <u/>
      <sz val="14"/>
      <color theme="5"/>
      <name val="Calibri"/>
      <family val="2"/>
      <scheme val="minor"/>
    </font>
    <font>
      <b/>
      <sz val="11"/>
      <color theme="1"/>
      <name val="Calibri"/>
      <family val="2"/>
      <scheme val="minor"/>
    </font>
    <font>
      <b/>
      <sz val="11"/>
      <color rgb="FF00B0F0"/>
      <name val="Calibri"/>
      <family val="2"/>
      <scheme val="minor"/>
    </font>
    <font>
      <b/>
      <sz val="11"/>
      <name val="Calibri"/>
      <family val="2"/>
      <scheme val="minor"/>
    </font>
    <font>
      <b/>
      <u/>
      <sz val="10"/>
      <name val="Arial"/>
      <family val="2"/>
    </font>
    <font>
      <b/>
      <sz val="16"/>
      <color theme="1"/>
      <name val="Arial"/>
      <family val="2"/>
    </font>
    <font>
      <b/>
      <sz val="10"/>
      <color theme="1"/>
      <name val="Arial"/>
      <family val="2"/>
    </font>
    <font>
      <sz val="10"/>
      <color theme="1"/>
      <name val="Arial"/>
      <family val="2"/>
    </font>
    <font>
      <i/>
      <sz val="9"/>
      <name val="Arial"/>
      <family val="2"/>
    </font>
    <font>
      <sz val="11"/>
      <name val="Arial"/>
      <family val="2"/>
    </font>
    <font>
      <sz val="7"/>
      <color rgb="FF333333"/>
      <name val="Verdana"/>
      <family val="2"/>
    </font>
    <font>
      <i/>
      <sz val="8"/>
      <name val="Arial"/>
      <family val="2"/>
    </font>
    <font>
      <i/>
      <sz val="7"/>
      <name val="Arial"/>
      <family val="2"/>
    </font>
    <font>
      <sz val="11"/>
      <color theme="1"/>
      <name val="Calibri"/>
      <family val="2"/>
      <charset val="204"/>
      <scheme val="minor"/>
    </font>
    <font>
      <sz val="12"/>
      <color theme="1"/>
      <name val="Times New Roman"/>
      <family val="1"/>
      <charset val="204"/>
    </font>
    <font>
      <b/>
      <sz val="12"/>
      <color theme="1"/>
      <name val="Calibri"/>
      <family val="2"/>
      <scheme val="minor"/>
    </font>
    <font>
      <b/>
      <sz val="12"/>
      <color theme="1"/>
      <name val="Times New Roman"/>
      <family val="1"/>
      <charset val="204"/>
    </font>
    <font>
      <sz val="12"/>
      <name val="Times New Roman"/>
      <family val="1"/>
      <charset val="204"/>
    </font>
    <font>
      <sz val="12"/>
      <color indexed="8"/>
      <name val="Times New Roman"/>
      <family val="1"/>
      <charset val="204"/>
    </font>
    <font>
      <b/>
      <sz val="12"/>
      <color theme="1"/>
      <name val="Times New Roman"/>
      <family val="1"/>
    </font>
    <font>
      <b/>
      <sz val="9"/>
      <color rgb="FFFF0000"/>
      <name val="Arial"/>
      <family val="2"/>
    </font>
    <font>
      <b/>
      <sz val="11"/>
      <color rgb="FF000000"/>
      <name val="Times New Roman"/>
      <family val="1"/>
    </font>
    <font>
      <b/>
      <sz val="10"/>
      <name val="Calibri"/>
      <family val="2"/>
    </font>
    <font>
      <b/>
      <sz val="10"/>
      <name val="Calibri"/>
      <family val="1"/>
    </font>
    <font>
      <sz val="10"/>
      <color rgb="FF000000"/>
      <name val="Calibri"/>
      <family val="2"/>
    </font>
    <font>
      <sz val="10"/>
      <name val="Calibri"/>
      <family val="2"/>
    </font>
    <font>
      <sz val="10"/>
      <name val="Calibri"/>
      <family val="1"/>
    </font>
    <font>
      <sz val="10"/>
      <color rgb="FF000000"/>
      <name val="Times New Roman"/>
      <family val="1"/>
    </font>
    <font>
      <sz val="9"/>
      <name val="Calibri"/>
      <family val="1"/>
    </font>
  </fonts>
  <fills count="10">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92D050"/>
        <bgColor indexed="64"/>
      </patternFill>
    </fill>
    <fill>
      <patternFill patternType="solid">
        <fgColor rgb="FFF1F1F1"/>
      </patternFill>
    </fill>
  </fills>
  <borders count="6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9">
    <xf numFmtId="0" fontId="0" fillId="0" borderId="0"/>
    <xf numFmtId="168" fontId="1" fillId="0" borderId="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xf numFmtId="165" fontId="2"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168" fontId="1" fillId="0" borderId="0"/>
    <xf numFmtId="164" fontId="5" fillId="0" borderId="0" applyFont="0" applyFill="0" applyBorder="0" applyAlignment="0" applyProtection="0"/>
    <xf numFmtId="168" fontId="1" fillId="0" borderId="0"/>
    <xf numFmtId="168" fontId="1" fillId="0" borderId="0"/>
    <xf numFmtId="164" fontId="1" fillId="0" borderId="0" applyFont="0" applyFill="0" applyBorder="0" applyAlignment="0" applyProtection="0"/>
    <xf numFmtId="168" fontId="1" fillId="0" borderId="0"/>
    <xf numFmtId="164" fontId="1" fillId="0" borderId="0" applyFont="0" applyFill="0" applyBorder="0" applyAlignment="0" applyProtection="0"/>
    <xf numFmtId="168" fontId="1" fillId="0" borderId="0"/>
    <xf numFmtId="168" fontId="1" fillId="0" borderId="0"/>
    <xf numFmtId="168" fontId="1" fillId="0" borderId="0"/>
    <xf numFmtId="168" fontId="1" fillId="0" borderId="0"/>
    <xf numFmtId="164" fontId="2" fillId="0" borderId="0" applyFont="0" applyFill="0" applyBorder="0" applyAlignment="0" applyProtection="0"/>
    <xf numFmtId="168" fontId="1" fillId="0" borderId="0"/>
    <xf numFmtId="169" fontId="1" fillId="0" borderId="0"/>
    <xf numFmtId="167" fontId="1" fillId="0" borderId="0"/>
    <xf numFmtId="167" fontId="1" fillId="0" borderId="0"/>
    <xf numFmtId="167" fontId="1" fillId="0" borderId="0"/>
    <xf numFmtId="169" fontId="1" fillId="0" borderId="0"/>
    <xf numFmtId="167" fontId="1" fillId="0" borderId="0"/>
    <xf numFmtId="168" fontId="1" fillId="0" borderId="0"/>
    <xf numFmtId="164" fontId="2" fillId="0" borderId="0" applyFont="0" applyFill="0" applyBorder="0" applyAlignment="0" applyProtection="0"/>
    <xf numFmtId="168" fontId="1" fillId="0" borderId="0"/>
    <xf numFmtId="167" fontId="1" fillId="0" borderId="0"/>
    <xf numFmtId="167" fontId="1" fillId="0" borderId="0"/>
    <xf numFmtId="168" fontId="1" fillId="0" borderId="0"/>
    <xf numFmtId="9" fontId="1" fillId="0" borderId="0" applyFont="0" applyFill="0" applyBorder="0" applyAlignment="0" applyProtection="0"/>
    <xf numFmtId="0" fontId="35" fillId="0" borderId="0"/>
  </cellStyleXfs>
  <cellXfs count="414">
    <xf numFmtId="0" fontId="0" fillId="0" borderId="0" xfId="0"/>
    <xf numFmtId="165" fontId="2" fillId="0" borderId="0" xfId="5"/>
    <xf numFmtId="165" fontId="6" fillId="0" borderId="0" xfId="5" applyFont="1"/>
    <xf numFmtId="164" fontId="2" fillId="0" borderId="0" xfId="4" applyFont="1"/>
    <xf numFmtId="164" fontId="4" fillId="0" borderId="0" xfId="4" applyFont="1" applyAlignment="1">
      <alignment horizontal="center"/>
    </xf>
    <xf numFmtId="164" fontId="8" fillId="2" borderId="0" xfId="4" applyFont="1" applyFill="1"/>
    <xf numFmtId="164" fontId="6" fillId="0" borderId="0" xfId="5" applyNumberFormat="1" applyFont="1"/>
    <xf numFmtId="164" fontId="6" fillId="0" borderId="0" xfId="4" applyFont="1"/>
    <xf numFmtId="165" fontId="4" fillId="0" borderId="0" xfId="5" applyFont="1" applyFill="1" applyBorder="1"/>
    <xf numFmtId="164" fontId="2" fillId="0" borderId="0" xfId="5" applyNumberFormat="1" applyFont="1" applyFill="1"/>
    <xf numFmtId="165" fontId="2" fillId="0" borderId="0" xfId="5" applyFont="1" applyFill="1"/>
    <xf numFmtId="164" fontId="4" fillId="0" borderId="0" xfId="4" applyFont="1" applyFill="1" applyBorder="1" applyAlignment="1">
      <alignment horizontal="right"/>
    </xf>
    <xf numFmtId="165" fontId="4" fillId="0" borderId="0" xfId="5" applyFont="1" applyFill="1" applyAlignment="1"/>
    <xf numFmtId="165" fontId="2" fillId="0" borderId="2" xfId="5" applyFont="1" applyFill="1" applyBorder="1"/>
    <xf numFmtId="164" fontId="2" fillId="0" borderId="0" xfId="16" applyFont="1" applyFill="1"/>
    <xf numFmtId="164" fontId="2" fillId="0" borderId="0" xfId="3" applyFont="1" applyFill="1"/>
    <xf numFmtId="165" fontId="2" fillId="0" borderId="19" xfId="5" applyFont="1" applyBorder="1" applyAlignment="1">
      <alignment vertical="center"/>
    </xf>
    <xf numFmtId="165" fontId="2" fillId="0" borderId="0" xfId="5" applyFont="1" applyFill="1" applyBorder="1" applyAlignment="1">
      <alignment vertical="center"/>
    </xf>
    <xf numFmtId="165" fontId="2" fillId="0" borderId="0" xfId="5" applyFont="1" applyFill="1" applyAlignment="1">
      <alignment vertical="center"/>
    </xf>
    <xf numFmtId="165" fontId="4" fillId="0" borderId="0" xfId="5" applyFont="1" applyFill="1" applyBorder="1" applyAlignment="1">
      <alignment vertical="center"/>
    </xf>
    <xf numFmtId="165" fontId="4" fillId="0" borderId="0" xfId="5" applyFont="1" applyFill="1" applyBorder="1" applyAlignment="1">
      <alignment horizontal="center" vertical="center"/>
    </xf>
    <xf numFmtId="165" fontId="2" fillId="0" borderId="0" xfId="5" applyFont="1" applyAlignment="1">
      <alignment vertical="center"/>
    </xf>
    <xf numFmtId="165" fontId="3" fillId="0" borderId="0" xfId="5" applyFont="1" applyAlignment="1">
      <alignment vertical="center"/>
    </xf>
    <xf numFmtId="165" fontId="7" fillId="2" borderId="0" xfId="5" applyFont="1" applyFill="1" applyAlignment="1">
      <alignment vertical="center"/>
    </xf>
    <xf numFmtId="165" fontId="2" fillId="0" borderId="17" xfId="5" applyFont="1" applyBorder="1" applyAlignment="1">
      <alignment vertical="center"/>
    </xf>
    <xf numFmtId="165" fontId="6" fillId="0" borderId="0" xfId="5" applyFont="1" applyAlignment="1">
      <alignment vertical="center"/>
    </xf>
    <xf numFmtId="164" fontId="2" fillId="0" borderId="0" xfId="4" applyFont="1" applyAlignment="1">
      <alignment vertical="center"/>
    </xf>
    <xf numFmtId="164" fontId="8" fillId="2" borderId="0" xfId="4" applyFont="1" applyFill="1" applyAlignment="1">
      <alignment vertical="center"/>
    </xf>
    <xf numFmtId="164" fontId="6" fillId="0" borderId="0" xfId="4" applyFont="1" applyAlignment="1">
      <alignment vertical="center"/>
    </xf>
    <xf numFmtId="165" fontId="4" fillId="0" borderId="0" xfId="5" applyFont="1" applyAlignment="1">
      <alignment vertical="center"/>
    </xf>
    <xf numFmtId="165" fontId="12" fillId="0" borderId="0" xfId="5" applyFont="1" applyFill="1" applyAlignment="1">
      <alignment horizontal="center"/>
    </xf>
    <xf numFmtId="0" fontId="13" fillId="0" borderId="0" xfId="17" applyNumberFormat="1" applyFont="1" applyFill="1" applyAlignment="1">
      <alignment horizontal="left"/>
    </xf>
    <xf numFmtId="166" fontId="14" fillId="0" borderId="2" xfId="4" applyNumberFormat="1" applyFont="1" applyFill="1" applyBorder="1" applyAlignment="1">
      <alignment horizontal="center"/>
    </xf>
    <xf numFmtId="0" fontId="15" fillId="0" borderId="23" xfId="0" applyFont="1" applyBorder="1" applyAlignment="1">
      <alignment horizontal="left"/>
    </xf>
    <xf numFmtId="0" fontId="15" fillId="0" borderId="25" xfId="0" applyFont="1" applyBorder="1" applyAlignment="1">
      <alignment horizontal="left"/>
    </xf>
    <xf numFmtId="165" fontId="16" fillId="0" borderId="0" xfId="5" applyFont="1" applyAlignment="1">
      <alignment vertical="center"/>
    </xf>
    <xf numFmtId="165" fontId="4" fillId="0" borderId="0" xfId="5" applyFont="1" applyFill="1" applyAlignment="1">
      <alignment horizontal="center" vertical="center"/>
    </xf>
    <xf numFmtId="165" fontId="4" fillId="0" borderId="0" xfId="5" applyFont="1" applyFill="1" applyAlignment="1">
      <alignment vertical="center"/>
    </xf>
    <xf numFmtId="165" fontId="4" fillId="0" borderId="0" xfId="5" applyFont="1" applyFill="1" applyAlignment="1">
      <alignment horizontal="right" vertical="center"/>
    </xf>
    <xf numFmtId="165" fontId="12" fillId="0" borderId="0" xfId="5" applyFont="1" applyFill="1" applyAlignment="1">
      <alignment horizontal="center" vertical="center"/>
    </xf>
    <xf numFmtId="165" fontId="4" fillId="0" borderId="6" xfId="5" applyFont="1" applyFill="1" applyBorder="1" applyAlignment="1">
      <alignment horizontal="center" vertical="center"/>
    </xf>
    <xf numFmtId="165" fontId="4" fillId="0" borderId="2" xfId="5" applyFont="1" applyFill="1" applyBorder="1" applyAlignment="1">
      <alignment horizontal="center" vertical="center"/>
    </xf>
    <xf numFmtId="165" fontId="4" fillId="0" borderId="0" xfId="5" applyFont="1" applyFill="1" applyBorder="1" applyAlignment="1">
      <alignment horizontal="justify" vertical="center" wrapText="1"/>
    </xf>
    <xf numFmtId="164" fontId="2" fillId="0" borderId="0" xfId="16" applyFont="1" applyFill="1" applyBorder="1" applyAlignment="1">
      <alignment vertical="center"/>
    </xf>
    <xf numFmtId="165" fontId="2" fillId="0" borderId="0" xfId="5" applyFont="1" applyFill="1" applyBorder="1" applyAlignment="1">
      <alignment vertical="center" wrapText="1"/>
    </xf>
    <xf numFmtId="164" fontId="2" fillId="0" borderId="0" xfId="5" applyNumberFormat="1" applyFont="1" applyFill="1" applyBorder="1" applyAlignment="1">
      <alignment vertical="center"/>
    </xf>
    <xf numFmtId="165" fontId="2" fillId="0" borderId="23" xfId="5" applyFont="1" applyFill="1" applyBorder="1"/>
    <xf numFmtId="165" fontId="2" fillId="0" borderId="27" xfId="5" applyFont="1" applyFill="1" applyBorder="1"/>
    <xf numFmtId="165" fontId="2" fillId="0" borderId="7" xfId="5" applyFont="1" applyFill="1" applyBorder="1"/>
    <xf numFmtId="165" fontId="4" fillId="0" borderId="7" xfId="5" applyFont="1" applyFill="1" applyBorder="1"/>
    <xf numFmtId="165" fontId="4" fillId="0" borderId="27" xfId="5" applyFont="1" applyFill="1" applyBorder="1"/>
    <xf numFmtId="165" fontId="4" fillId="0" borderId="29" xfId="5" applyFont="1" applyFill="1" applyBorder="1"/>
    <xf numFmtId="165" fontId="4" fillId="0" borderId="33" xfId="5" applyFont="1" applyFill="1" applyBorder="1" applyAlignment="1">
      <alignment horizontal="center" vertical="center"/>
    </xf>
    <xf numFmtId="165" fontId="2" fillId="0" borderId="38" xfId="5" applyFont="1" applyFill="1" applyBorder="1"/>
    <xf numFmtId="165" fontId="2" fillId="0" borderId="39" xfId="5" applyFont="1" applyFill="1" applyBorder="1"/>
    <xf numFmtId="166" fontId="14" fillId="0" borderId="38" xfId="4" applyNumberFormat="1" applyFont="1" applyFill="1" applyBorder="1" applyAlignment="1">
      <alignment horizontal="center"/>
    </xf>
    <xf numFmtId="164" fontId="2" fillId="0" borderId="39" xfId="4" applyFont="1" applyFill="1" applyBorder="1" applyAlignment="1">
      <alignment horizontal="right"/>
    </xf>
    <xf numFmtId="166" fontId="14" fillId="0" borderId="39" xfId="4" applyNumberFormat="1" applyFont="1" applyFill="1" applyBorder="1" applyAlignment="1">
      <alignment horizontal="center"/>
    </xf>
    <xf numFmtId="165" fontId="2" fillId="0" borderId="27" xfId="5" applyFont="1" applyBorder="1" applyAlignment="1">
      <alignment vertical="center"/>
    </xf>
    <xf numFmtId="165" fontId="2" fillId="0" borderId="0" xfId="5" applyFont="1" applyFill="1" applyAlignment="1">
      <alignment horizontal="center"/>
    </xf>
    <xf numFmtId="165" fontId="4" fillId="0" borderId="46" xfId="5" applyFont="1" applyFill="1" applyBorder="1" applyAlignment="1">
      <alignment horizontal="center" vertical="center"/>
    </xf>
    <xf numFmtId="165" fontId="4" fillId="0" borderId="43" xfId="5" applyFont="1" applyFill="1" applyBorder="1" applyAlignment="1">
      <alignment horizontal="center" vertical="center"/>
    </xf>
    <xf numFmtId="165" fontId="4" fillId="0" borderId="38" xfId="5" applyFont="1" applyFill="1" applyBorder="1" applyAlignment="1">
      <alignment horizontal="center" vertical="center"/>
    </xf>
    <xf numFmtId="165" fontId="4" fillId="0" borderId="39" xfId="5" applyFont="1" applyFill="1" applyBorder="1" applyAlignment="1">
      <alignment horizontal="center" vertical="center"/>
    </xf>
    <xf numFmtId="166" fontId="18" fillId="3" borderId="35" xfId="4" applyNumberFormat="1" applyFont="1" applyFill="1" applyBorder="1" applyAlignment="1">
      <alignment horizontal="center" vertical="center" wrapText="1"/>
    </xf>
    <xf numFmtId="166" fontId="18" fillId="3" borderId="3" xfId="4" applyNumberFormat="1" applyFont="1" applyFill="1" applyBorder="1" applyAlignment="1">
      <alignment horizontal="center" vertical="center" wrapText="1"/>
    </xf>
    <xf numFmtId="166" fontId="18" fillId="3" borderId="36" xfId="4" applyNumberFormat="1" applyFont="1" applyFill="1" applyBorder="1" applyAlignment="1">
      <alignment horizontal="center" vertical="center" wrapText="1"/>
    </xf>
    <xf numFmtId="17" fontId="17" fillId="3" borderId="4" xfId="5" applyNumberFormat="1" applyFont="1" applyFill="1" applyBorder="1" applyAlignment="1">
      <alignment horizontal="center"/>
    </xf>
    <xf numFmtId="17" fontId="17" fillId="3" borderId="34" xfId="5" applyNumberFormat="1" applyFont="1" applyFill="1" applyBorder="1" applyAlignment="1">
      <alignment horizontal="center"/>
    </xf>
    <xf numFmtId="9" fontId="9" fillId="0" borderId="2" xfId="11" applyFont="1" applyBorder="1" applyAlignment="1">
      <alignment horizontal="center"/>
    </xf>
    <xf numFmtId="165" fontId="9" fillId="0" borderId="2" xfId="5" applyFont="1" applyBorder="1" applyAlignment="1">
      <alignment horizontal="center"/>
    </xf>
    <xf numFmtId="165" fontId="9" fillId="0" borderId="39" xfId="5" applyFont="1" applyBorder="1" applyAlignment="1">
      <alignment horizontal="center"/>
    </xf>
    <xf numFmtId="165" fontId="9" fillId="0" borderId="2" xfId="5" applyFont="1" applyFill="1" applyBorder="1" applyAlignment="1">
      <alignment horizontal="center"/>
    </xf>
    <xf numFmtId="165" fontId="10" fillId="0" borderId="0" xfId="5" applyFont="1"/>
    <xf numFmtId="165" fontId="9" fillId="0" borderId="0" xfId="5" applyFont="1" applyAlignment="1">
      <alignment horizontal="center"/>
    </xf>
    <xf numFmtId="165" fontId="10" fillId="0" borderId="23" xfId="5" applyFont="1" applyBorder="1"/>
    <xf numFmtId="165" fontId="10" fillId="0" borderId="42" xfId="5" applyFont="1" applyBorder="1"/>
    <xf numFmtId="9" fontId="9" fillId="0" borderId="6" xfId="11" applyFont="1" applyBorder="1" applyAlignment="1">
      <alignment horizontal="center"/>
    </xf>
    <xf numFmtId="165" fontId="9" fillId="0" borderId="6" xfId="5" applyFont="1" applyBorder="1" applyAlignment="1">
      <alignment horizontal="center"/>
    </xf>
    <xf numFmtId="165" fontId="9" fillId="0" borderId="43" xfId="5" applyFont="1" applyBorder="1" applyAlignment="1">
      <alignment horizontal="center"/>
    </xf>
    <xf numFmtId="165" fontId="9" fillId="0" borderId="7" xfId="5" applyFont="1" applyBorder="1" applyAlignment="1">
      <alignment horizontal="center"/>
    </xf>
    <xf numFmtId="165" fontId="9" fillId="0" borderId="12" xfId="5" applyFont="1" applyBorder="1" applyAlignment="1">
      <alignment horizontal="center"/>
    </xf>
    <xf numFmtId="9" fontId="9" fillId="0" borderId="4" xfId="11" applyFont="1" applyBorder="1" applyAlignment="1">
      <alignment horizontal="center"/>
    </xf>
    <xf numFmtId="165" fontId="9" fillId="0" borderId="4" xfId="5" applyFont="1" applyBorder="1" applyAlignment="1">
      <alignment horizontal="center"/>
    </xf>
    <xf numFmtId="165" fontId="9" fillId="0" borderId="34" xfId="5" applyFont="1" applyBorder="1" applyAlignment="1">
      <alignment horizontal="center"/>
    </xf>
    <xf numFmtId="165" fontId="9" fillId="0" borderId="27" xfId="5" applyFont="1" applyBorder="1" applyAlignment="1">
      <alignment horizontal="center"/>
    </xf>
    <xf numFmtId="165" fontId="9" fillId="0" borderId="11" xfId="5" applyFont="1" applyBorder="1" applyAlignment="1">
      <alignment horizontal="center"/>
    </xf>
    <xf numFmtId="165" fontId="9" fillId="0" borderId="0" xfId="5" applyFont="1" applyBorder="1" applyAlignment="1">
      <alignment horizontal="center"/>
    </xf>
    <xf numFmtId="165" fontId="9" fillId="0" borderId="7" xfId="5" applyFont="1" applyBorder="1"/>
    <xf numFmtId="165" fontId="9" fillId="0" borderId="0" xfId="5" applyFont="1" applyBorder="1"/>
    <xf numFmtId="9" fontId="10" fillId="0" borderId="6" xfId="11" applyFont="1" applyBorder="1"/>
    <xf numFmtId="166" fontId="10" fillId="0" borderId="6" xfId="4" applyNumberFormat="1" applyFont="1" applyBorder="1"/>
    <xf numFmtId="165" fontId="10" fillId="0" borderId="43" xfId="5" applyFont="1" applyBorder="1" applyAlignment="1">
      <alignment horizontal="center"/>
    </xf>
    <xf numFmtId="165" fontId="9" fillId="0" borderId="27" xfId="5" applyFont="1" applyBorder="1"/>
    <xf numFmtId="165" fontId="9" fillId="0" borderId="11" xfId="5" applyFont="1" applyBorder="1" applyAlignment="1">
      <alignment horizontal="center" vertical="center"/>
    </xf>
    <xf numFmtId="165" fontId="10" fillId="0" borderId="0" xfId="5" applyFont="1" applyBorder="1"/>
    <xf numFmtId="165" fontId="9" fillId="0" borderId="29" xfId="5" applyFont="1" applyBorder="1"/>
    <xf numFmtId="165" fontId="9" fillId="0" borderId="44" xfId="5" applyFont="1" applyBorder="1" applyAlignment="1">
      <alignment horizontal="center" vertical="center"/>
    </xf>
    <xf numFmtId="164" fontId="10" fillId="0" borderId="0" xfId="3" applyFont="1"/>
    <xf numFmtId="164" fontId="10" fillId="0" borderId="0" xfId="5" applyNumberFormat="1" applyFont="1"/>
    <xf numFmtId="165" fontId="2" fillId="0" borderId="42" xfId="5" applyFont="1" applyFill="1" applyBorder="1"/>
    <xf numFmtId="165" fontId="2" fillId="0" borderId="8" xfId="5" applyFont="1" applyFill="1" applyBorder="1"/>
    <xf numFmtId="165" fontId="2" fillId="0" borderId="0" xfId="5" applyFont="1" applyFill="1" applyBorder="1"/>
    <xf numFmtId="17" fontId="17" fillId="3" borderId="3" xfId="5" applyNumberFormat="1" applyFont="1" applyFill="1" applyBorder="1" applyAlignment="1">
      <alignment horizontal="center"/>
    </xf>
    <xf numFmtId="17" fontId="17" fillId="3" borderId="35" xfId="5" applyNumberFormat="1" applyFont="1" applyFill="1" applyBorder="1" applyAlignment="1">
      <alignment horizontal="center"/>
    </xf>
    <xf numFmtId="17" fontId="17" fillId="3" borderId="36" xfId="5" applyNumberFormat="1" applyFont="1" applyFill="1" applyBorder="1" applyAlignment="1">
      <alignment horizontal="center"/>
    </xf>
    <xf numFmtId="165" fontId="2" fillId="0" borderId="43" xfId="5" applyFont="1" applyFill="1" applyBorder="1"/>
    <xf numFmtId="165" fontId="4" fillId="0" borderId="36" xfId="5" applyFont="1" applyFill="1" applyBorder="1" applyAlignment="1">
      <alignment horizontal="center"/>
    </xf>
    <xf numFmtId="9" fontId="2" fillId="0" borderId="39" xfId="37" applyFont="1" applyFill="1" applyBorder="1" applyAlignment="1">
      <alignment horizontal="center"/>
    </xf>
    <xf numFmtId="165" fontId="14" fillId="0" borderId="3" xfId="5" applyFont="1" applyBorder="1" applyAlignment="1" applyProtection="1">
      <alignment vertical="center"/>
      <protection locked="0"/>
    </xf>
    <xf numFmtId="164" fontId="16" fillId="0" borderId="3" xfId="4" applyFont="1" applyBorder="1" applyProtection="1">
      <protection locked="0"/>
    </xf>
    <xf numFmtId="164" fontId="16" fillId="0" borderId="3" xfId="4" applyFont="1" applyBorder="1" applyAlignment="1" applyProtection="1">
      <alignment vertical="center"/>
      <protection locked="0"/>
    </xf>
    <xf numFmtId="9" fontId="2" fillId="0" borderId="36" xfId="37" applyFont="1" applyFill="1" applyBorder="1" applyAlignment="1">
      <alignment horizontal="center"/>
    </xf>
    <xf numFmtId="9" fontId="2" fillId="0" borderId="41" xfId="37" applyFont="1" applyFill="1" applyBorder="1" applyAlignment="1">
      <alignment horizontal="center"/>
    </xf>
    <xf numFmtId="164" fontId="2" fillId="4" borderId="13" xfId="4" applyNumberFormat="1" applyFont="1" applyFill="1" applyBorder="1" applyAlignment="1" applyProtection="1">
      <alignment horizontal="center" vertical="center"/>
      <protection locked="0"/>
    </xf>
    <xf numFmtId="164" fontId="2" fillId="4" borderId="1" xfId="4" applyNumberFormat="1" applyFont="1" applyFill="1" applyBorder="1" applyAlignment="1" applyProtection="1">
      <alignment horizontal="center" vertical="center"/>
      <protection locked="0"/>
    </xf>
    <xf numFmtId="164" fontId="2" fillId="4" borderId="47" xfId="4" applyNumberFormat="1" applyFont="1" applyFill="1" applyBorder="1" applyAlignment="1" applyProtection="1">
      <alignment horizontal="center" vertical="center"/>
      <protection locked="0"/>
    </xf>
    <xf numFmtId="164" fontId="2" fillId="4" borderId="35" xfId="4" applyNumberFormat="1" applyFont="1" applyFill="1" applyBorder="1" applyAlignment="1" applyProtection="1">
      <alignment horizontal="center" vertical="center"/>
      <protection locked="0"/>
    </xf>
    <xf numFmtId="164" fontId="2" fillId="4" borderId="3" xfId="4" applyNumberFormat="1" applyFont="1" applyFill="1" applyBorder="1" applyAlignment="1" applyProtection="1">
      <alignment horizontal="center" vertical="center"/>
      <protection locked="0"/>
    </xf>
    <xf numFmtId="164" fontId="2" fillId="4" borderId="36" xfId="4" applyNumberFormat="1"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0" fillId="0" borderId="0" xfId="0" applyAlignment="1">
      <alignment horizontal="center" vertical="center"/>
    </xf>
    <xf numFmtId="0" fontId="0" fillId="0" borderId="0" xfId="0" applyAlignment="1">
      <alignment horizontal="justify" vertical="center" wrapText="1"/>
    </xf>
    <xf numFmtId="0" fontId="22" fillId="0" borderId="0" xfId="0" applyFont="1" applyAlignment="1">
      <alignment vertical="center"/>
    </xf>
    <xf numFmtId="0" fontId="0" fillId="0" borderId="0" xfId="0" applyAlignment="1">
      <alignment horizontal="left" vertical="center"/>
    </xf>
    <xf numFmtId="0" fontId="0" fillId="4" borderId="0" xfId="0" applyFill="1" applyAlignment="1">
      <alignment horizontal="justify" vertical="center" wrapText="1"/>
    </xf>
    <xf numFmtId="0" fontId="0" fillId="0" borderId="0" xfId="0" applyAlignment="1">
      <alignment vertical="top" wrapText="1"/>
    </xf>
    <xf numFmtId="0" fontId="23" fillId="4" borderId="0" xfId="0" applyFont="1" applyFill="1" applyAlignment="1">
      <alignment horizontal="justify" vertical="center" wrapText="1"/>
    </xf>
    <xf numFmtId="0" fontId="23" fillId="0" borderId="0" xfId="0" applyFont="1" applyAlignment="1">
      <alignment horizontal="left" vertical="center"/>
    </xf>
    <xf numFmtId="0" fontId="23" fillId="0" borderId="0" xfId="0" applyFont="1"/>
    <xf numFmtId="0" fontId="23" fillId="0" borderId="0" xfId="0" applyFont="1" applyAlignment="1">
      <alignment horizontal="justify" vertical="center" wrapText="1"/>
    </xf>
    <xf numFmtId="0" fontId="23" fillId="0" borderId="0" xfId="0" applyFont="1" applyFill="1" applyAlignment="1">
      <alignment horizontal="justify" vertical="center" wrapText="1"/>
    </xf>
    <xf numFmtId="0" fontId="24" fillId="0" borderId="0" xfId="0" applyFont="1" applyAlignment="1">
      <alignment horizontal="left" vertical="center"/>
    </xf>
    <xf numFmtId="0" fontId="25" fillId="0" borderId="0" xfId="0" applyFont="1" applyAlignment="1">
      <alignment horizontal="left" vertical="center"/>
    </xf>
    <xf numFmtId="164" fontId="16" fillId="4" borderId="13" xfId="16" applyNumberFormat="1" applyFont="1" applyFill="1" applyBorder="1" applyAlignment="1" applyProtection="1">
      <alignment horizontal="left" vertical="center" wrapText="1"/>
      <protection locked="0"/>
    </xf>
    <xf numFmtId="164" fontId="16" fillId="4" borderId="1" xfId="16" applyNumberFormat="1" applyFont="1" applyFill="1" applyBorder="1" applyAlignment="1" applyProtection="1">
      <alignment horizontal="left" vertical="center" wrapText="1"/>
      <protection locked="0"/>
    </xf>
    <xf numFmtId="164" fontId="16" fillId="4" borderId="40" xfId="16" applyNumberFormat="1" applyFont="1" applyFill="1" applyBorder="1" applyAlignment="1" applyProtection="1">
      <alignment horizontal="left" vertical="center" wrapText="1"/>
      <protection locked="0"/>
    </xf>
    <xf numFmtId="164" fontId="16" fillId="4" borderId="5" xfId="16" applyNumberFormat="1" applyFont="1" applyFill="1" applyBorder="1" applyAlignment="1" applyProtection="1">
      <alignment horizontal="left" vertical="center" wrapText="1"/>
      <protection locked="0"/>
    </xf>
    <xf numFmtId="164" fontId="4" fillId="0" borderId="0" xfId="4" applyNumberFormat="1" applyFont="1" applyFill="1" applyBorder="1" applyAlignment="1">
      <alignment horizontal="center" vertical="center"/>
    </xf>
    <xf numFmtId="164" fontId="2" fillId="0" borderId="0" xfId="4" applyNumberFormat="1" applyFont="1" applyFill="1" applyBorder="1" applyAlignment="1">
      <alignment horizontal="right" vertical="center"/>
    </xf>
    <xf numFmtId="164" fontId="14" fillId="3" borderId="0" xfId="4" applyNumberFormat="1" applyFont="1" applyFill="1" applyBorder="1" applyAlignment="1">
      <alignment horizontal="center" vertical="center"/>
    </xf>
    <xf numFmtId="164" fontId="14" fillId="3" borderId="0" xfId="4" applyNumberFormat="1" applyFont="1" applyFill="1" applyBorder="1" applyAlignment="1">
      <alignment horizontal="center" vertical="center" wrapText="1"/>
    </xf>
    <xf numFmtId="164" fontId="2" fillId="4" borderId="38" xfId="4" applyNumberFormat="1" applyFont="1" applyFill="1" applyBorder="1" applyAlignment="1" applyProtection="1">
      <alignment horizontal="center"/>
      <protection locked="0"/>
    </xf>
    <xf numFmtId="164" fontId="2" fillId="0" borderId="2" xfId="4" applyNumberFormat="1" applyFont="1" applyFill="1" applyBorder="1" applyAlignment="1">
      <alignment horizontal="center"/>
    </xf>
    <xf numFmtId="164" fontId="2" fillId="0" borderId="38" xfId="4" applyNumberFormat="1" applyFont="1" applyFill="1" applyBorder="1" applyAlignment="1">
      <alignment horizontal="right"/>
    </xf>
    <xf numFmtId="164" fontId="2" fillId="0" borderId="2" xfId="4" applyNumberFormat="1" applyFont="1" applyFill="1" applyBorder="1" applyAlignment="1">
      <alignment horizontal="right"/>
    </xf>
    <xf numFmtId="164" fontId="14" fillId="0" borderId="38" xfId="4" applyNumberFormat="1" applyFont="1" applyFill="1" applyBorder="1" applyAlignment="1">
      <alignment horizontal="center"/>
    </xf>
    <xf numFmtId="164" fontId="14" fillId="0" borderId="2" xfId="4" applyNumberFormat="1" applyFont="1" applyFill="1" applyBorder="1" applyAlignment="1">
      <alignment horizontal="center"/>
    </xf>
    <xf numFmtId="165" fontId="4" fillId="0" borderId="15" xfId="5" applyFont="1" applyFill="1" applyBorder="1"/>
    <xf numFmtId="165" fontId="9" fillId="0" borderId="12" xfId="5" applyFont="1" applyBorder="1" applyAlignment="1">
      <alignment horizontal="center"/>
    </xf>
    <xf numFmtId="165" fontId="9" fillId="0" borderId="0" xfId="5" applyFont="1" applyBorder="1" applyAlignment="1">
      <alignment horizontal="center" vertical="center"/>
    </xf>
    <xf numFmtId="165" fontId="9" fillId="0" borderId="2" xfId="5" applyFont="1" applyBorder="1"/>
    <xf numFmtId="165" fontId="9" fillId="0" borderId="53" xfId="5" applyFont="1" applyBorder="1"/>
    <xf numFmtId="165" fontId="10" fillId="0" borderId="19" xfId="5" applyFont="1" applyBorder="1"/>
    <xf numFmtId="165" fontId="10" fillId="0" borderId="10" xfId="5" applyFont="1" applyBorder="1"/>
    <xf numFmtId="0" fontId="10" fillId="0" borderId="54" xfId="16" applyNumberFormat="1" applyFont="1" applyFill="1" applyBorder="1" applyAlignment="1" applyProtection="1">
      <alignment horizontal="justify" wrapText="1"/>
      <protection locked="0"/>
    </xf>
    <xf numFmtId="165" fontId="10" fillId="0" borderId="2" xfId="5" applyFont="1" applyFill="1" applyBorder="1" applyAlignment="1" applyProtection="1">
      <alignment horizontal="justify" wrapText="1"/>
      <protection locked="0"/>
    </xf>
    <xf numFmtId="165" fontId="10" fillId="0" borderId="48" xfId="5" applyFont="1" applyBorder="1"/>
    <xf numFmtId="164" fontId="2" fillId="0" borderId="2" xfId="16" applyFont="1" applyFill="1" applyBorder="1" applyAlignment="1">
      <alignment horizontal="center"/>
    </xf>
    <xf numFmtId="164" fontId="2" fillId="0" borderId="3" xfId="16" applyFont="1" applyFill="1" applyBorder="1" applyAlignment="1">
      <alignment horizontal="center"/>
    </xf>
    <xf numFmtId="164" fontId="2" fillId="0" borderId="2" xfId="16" applyFont="1" applyFill="1" applyBorder="1" applyAlignment="1">
      <alignment horizontal="right"/>
    </xf>
    <xf numFmtId="164" fontId="14" fillId="0" borderId="2" xfId="16" applyFont="1" applyFill="1" applyBorder="1" applyAlignment="1">
      <alignment horizontal="center"/>
    </xf>
    <xf numFmtId="164" fontId="2" fillId="0" borderId="5" xfId="16" applyFont="1" applyFill="1" applyBorder="1" applyAlignment="1">
      <alignment horizontal="center"/>
    </xf>
    <xf numFmtId="164" fontId="4" fillId="0" borderId="19" xfId="4" applyNumberFormat="1" applyFont="1" applyFill="1" applyBorder="1" applyAlignment="1">
      <alignment horizontal="center"/>
    </xf>
    <xf numFmtId="164" fontId="4" fillId="0" borderId="15" xfId="4" applyNumberFormat="1" applyFont="1" applyFill="1" applyBorder="1" applyAlignment="1">
      <alignment horizontal="center"/>
    </xf>
    <xf numFmtId="164" fontId="4" fillId="0" borderId="3" xfId="4" applyNumberFormat="1" applyFont="1" applyFill="1" applyBorder="1" applyAlignment="1">
      <alignment horizontal="center"/>
    </xf>
    <xf numFmtId="164" fontId="4" fillId="0" borderId="5" xfId="4" applyNumberFormat="1" applyFont="1" applyFill="1" applyBorder="1" applyAlignment="1">
      <alignment horizontal="center"/>
    </xf>
    <xf numFmtId="165" fontId="26" fillId="0" borderId="0" xfId="5" applyFont="1" applyFill="1" applyAlignment="1" applyProtection="1">
      <alignment horizontal="left"/>
    </xf>
    <xf numFmtId="165" fontId="26" fillId="0" borderId="0" xfId="5" applyFont="1" applyAlignment="1" applyProtection="1">
      <alignment horizontal="left"/>
    </xf>
    <xf numFmtId="165" fontId="26" fillId="0" borderId="0" xfId="5" applyFont="1" applyAlignment="1" applyProtection="1">
      <alignment horizontal="center"/>
    </xf>
    <xf numFmtId="165" fontId="12" fillId="4" borderId="0" xfId="5" applyFont="1" applyFill="1" applyAlignment="1" applyProtection="1">
      <alignment horizontal="center"/>
      <protection locked="0"/>
    </xf>
    <xf numFmtId="0" fontId="10" fillId="0" borderId="7" xfId="5" applyNumberFormat="1" applyFont="1" applyFill="1" applyBorder="1" applyAlignment="1" applyProtection="1">
      <alignment horizontal="center" vertical="center"/>
    </xf>
    <xf numFmtId="165" fontId="10" fillId="0" borderId="0" xfId="5" applyFont="1" applyFill="1" applyBorder="1" applyAlignment="1" applyProtection="1">
      <alignment horizontal="justify" wrapText="1"/>
    </xf>
    <xf numFmtId="0" fontId="10" fillId="0" borderId="0" xfId="16" applyNumberFormat="1" applyFont="1" applyFill="1" applyBorder="1" applyAlignment="1" applyProtection="1">
      <alignment horizontal="justify" wrapText="1"/>
    </xf>
    <xf numFmtId="165" fontId="2" fillId="4" borderId="0" xfId="5" applyFont="1" applyFill="1" applyBorder="1" applyAlignment="1" applyProtection="1">
      <alignment horizontal="justify" wrapText="1"/>
      <protection locked="0"/>
    </xf>
    <xf numFmtId="164" fontId="4" fillId="0" borderId="52" xfId="4" applyFont="1" applyBorder="1" applyAlignment="1">
      <alignment horizontal="center" vertical="center" wrapText="1"/>
    </xf>
    <xf numFmtId="165" fontId="2" fillId="0" borderId="0" xfId="5" applyAlignment="1">
      <alignment vertical="center"/>
    </xf>
    <xf numFmtId="165" fontId="4" fillId="0" borderId="0" xfId="5" applyFont="1" applyAlignment="1">
      <alignment horizontal="center" vertical="center"/>
    </xf>
    <xf numFmtId="164" fontId="4" fillId="4" borderId="0" xfId="4" quotePrefix="1" applyFont="1" applyFill="1" applyBorder="1" applyAlignment="1" applyProtection="1">
      <alignment horizontal="center" vertical="center"/>
      <protection locked="0"/>
    </xf>
    <xf numFmtId="164" fontId="2" fillId="0" borderId="0" xfId="5" applyNumberFormat="1" applyAlignment="1">
      <alignment vertical="center"/>
    </xf>
    <xf numFmtId="165" fontId="4" fillId="0" borderId="10" xfId="5" applyFont="1" applyBorder="1" applyAlignment="1">
      <alignment vertical="center"/>
    </xf>
    <xf numFmtId="165" fontId="4" fillId="0" borderId="10" xfId="5" applyFont="1" applyBorder="1" applyAlignment="1">
      <alignment horizontal="center" vertical="center"/>
    </xf>
    <xf numFmtId="164" fontId="4" fillId="0" borderId="10" xfId="4" quotePrefix="1" applyFont="1" applyFill="1" applyBorder="1" applyAlignment="1">
      <alignment horizontal="center" vertical="center"/>
    </xf>
    <xf numFmtId="165" fontId="2" fillId="0" borderId="0" xfId="5" applyAlignment="1">
      <alignment horizontal="justify" vertical="center" wrapText="1"/>
    </xf>
    <xf numFmtId="165" fontId="2" fillId="0" borderId="19" xfId="5" applyFont="1" applyFill="1" applyBorder="1" applyAlignment="1">
      <alignment vertical="center"/>
    </xf>
    <xf numFmtId="164" fontId="4" fillId="0" borderId="18" xfId="4" applyFont="1" applyBorder="1" applyAlignment="1">
      <alignment horizontal="center" vertical="center" wrapText="1"/>
    </xf>
    <xf numFmtId="164" fontId="2" fillId="0" borderId="20" xfId="4" applyNumberFormat="1" applyFont="1" applyFill="1" applyBorder="1" applyAlignment="1">
      <alignment horizontal="center" vertical="center"/>
    </xf>
    <xf numFmtId="164" fontId="2" fillId="0" borderId="20" xfId="4" applyNumberFormat="1" applyFont="1" applyBorder="1" applyAlignment="1">
      <alignment horizontal="center"/>
    </xf>
    <xf numFmtId="164" fontId="2" fillId="4" borderId="20" xfId="4" applyNumberFormat="1" applyFont="1" applyFill="1" applyBorder="1" applyAlignment="1" applyProtection="1">
      <alignment horizontal="center"/>
      <protection locked="0"/>
    </xf>
    <xf numFmtId="164" fontId="2" fillId="0" borderId="20" xfId="4" applyNumberFormat="1" applyFont="1" applyBorder="1" applyAlignment="1">
      <alignment horizontal="center" vertical="center"/>
    </xf>
    <xf numFmtId="164" fontId="2" fillId="0" borderId="20" xfId="16" applyNumberFormat="1" applyFont="1" applyBorder="1" applyAlignment="1">
      <alignment horizontal="center" vertical="center"/>
    </xf>
    <xf numFmtId="164" fontId="2" fillId="0" borderId="20" xfId="4" applyNumberFormat="1" applyFont="1" applyFill="1" applyBorder="1" applyAlignment="1" applyProtection="1">
      <alignment horizontal="center"/>
    </xf>
    <xf numFmtId="164" fontId="10" fillId="0" borderId="0" xfId="16" applyFont="1"/>
    <xf numFmtId="165" fontId="4" fillId="0" borderId="0" xfId="5" applyFont="1" applyFill="1" applyAlignment="1">
      <alignment horizontal="center"/>
    </xf>
    <xf numFmtId="165" fontId="4" fillId="0" borderId="19" xfId="5" applyFont="1" applyBorder="1" applyAlignment="1">
      <alignment vertical="center"/>
    </xf>
    <xf numFmtId="165" fontId="4" fillId="0" borderId="0" xfId="5" applyFont="1" applyFill="1" applyAlignment="1" applyProtection="1">
      <alignment vertical="center"/>
    </xf>
    <xf numFmtId="165" fontId="27" fillId="0" borderId="0" xfId="5" applyFont="1" applyAlignment="1" applyProtection="1">
      <alignment horizontal="left"/>
      <protection locked="0"/>
    </xf>
    <xf numFmtId="164" fontId="16" fillId="4" borderId="3" xfId="16" applyNumberFormat="1" applyFont="1" applyFill="1" applyBorder="1" applyAlignment="1" applyProtection="1">
      <alignment horizontal="left" vertical="center" wrapText="1"/>
      <protection locked="0"/>
    </xf>
    <xf numFmtId="164" fontId="16" fillId="0" borderId="47" xfId="16" applyNumberFormat="1" applyFont="1" applyFill="1" applyBorder="1" applyAlignment="1" applyProtection="1">
      <alignment horizontal="left" vertical="center"/>
    </xf>
    <xf numFmtId="164" fontId="16" fillId="4" borderId="35" xfId="16" applyNumberFormat="1" applyFont="1" applyFill="1" applyBorder="1" applyAlignment="1" applyProtection="1">
      <alignment horizontal="left" vertical="center" wrapText="1"/>
      <protection locked="0"/>
    </xf>
    <xf numFmtId="164" fontId="16" fillId="0" borderId="36" xfId="16" applyNumberFormat="1" applyFont="1" applyFill="1" applyBorder="1" applyAlignment="1" applyProtection="1">
      <alignment horizontal="left" vertical="center"/>
    </xf>
    <xf numFmtId="164" fontId="16" fillId="4" borderId="41" xfId="16" applyNumberFormat="1" applyFont="1" applyFill="1" applyBorder="1" applyAlignment="1" applyProtection="1">
      <alignment horizontal="left" vertical="center" wrapText="1"/>
      <protection locked="0"/>
    </xf>
    <xf numFmtId="165" fontId="2" fillId="0" borderId="0" xfId="5" applyFont="1" applyBorder="1" applyAlignment="1">
      <alignment vertical="center"/>
    </xf>
    <xf numFmtId="165" fontId="2" fillId="0" borderId="0" xfId="5" applyFill="1" applyBorder="1" applyAlignment="1">
      <alignment vertical="center"/>
    </xf>
    <xf numFmtId="165" fontId="4" fillId="0" borderId="0" xfId="5" applyFont="1" applyBorder="1" applyAlignment="1">
      <alignment vertical="center"/>
    </xf>
    <xf numFmtId="164" fontId="4" fillId="0" borderId="56" xfId="16" applyFont="1" applyBorder="1" applyAlignment="1">
      <alignment horizontal="center" vertical="center"/>
    </xf>
    <xf numFmtId="164" fontId="2" fillId="4" borderId="13" xfId="16" applyFont="1" applyFill="1" applyBorder="1" applyAlignment="1" applyProtection="1">
      <alignment vertical="center"/>
      <protection locked="0"/>
    </xf>
    <xf numFmtId="164" fontId="2" fillId="4" borderId="35" xfId="16" applyFont="1" applyFill="1" applyBorder="1" applyAlignment="1" applyProtection="1">
      <alignment vertical="center"/>
      <protection locked="0"/>
    </xf>
    <xf numFmtId="164" fontId="2" fillId="4" borderId="40" xfId="16" applyFont="1" applyFill="1" applyBorder="1" applyAlignment="1" applyProtection="1">
      <alignment vertical="center"/>
      <protection locked="0"/>
    </xf>
    <xf numFmtId="165" fontId="4" fillId="0" borderId="22" xfId="5" applyFont="1" applyFill="1" applyBorder="1" applyAlignment="1">
      <alignment vertical="center"/>
    </xf>
    <xf numFmtId="165" fontId="4" fillId="0" borderId="22" xfId="5" applyFont="1" applyBorder="1" applyAlignment="1">
      <alignment horizontal="center" vertical="center"/>
    </xf>
    <xf numFmtId="165" fontId="9" fillId="0" borderId="0" xfId="5" applyFont="1" applyFill="1" applyAlignment="1" applyProtection="1">
      <protection locked="0"/>
    </xf>
    <xf numFmtId="165" fontId="28" fillId="6" borderId="23" xfId="5" applyFont="1" applyFill="1" applyBorder="1" applyAlignment="1">
      <alignment vertical="center"/>
    </xf>
    <xf numFmtId="164" fontId="29" fillId="6" borderId="25" xfId="4" applyFont="1" applyFill="1" applyBorder="1"/>
    <xf numFmtId="165" fontId="2" fillId="0" borderId="20" xfId="5" applyBorder="1" applyAlignment="1">
      <alignment vertical="center"/>
    </xf>
    <xf numFmtId="165" fontId="27" fillId="0" borderId="0" xfId="5" applyFont="1" applyAlignment="1" applyProtection="1">
      <protection locked="0"/>
    </xf>
    <xf numFmtId="165" fontId="4" fillId="0" borderId="0" xfId="5" applyFont="1" applyAlignment="1"/>
    <xf numFmtId="165" fontId="2" fillId="0" borderId="19" xfId="5" applyFont="1" applyBorder="1" applyAlignment="1">
      <alignment vertical="center" wrapText="1"/>
    </xf>
    <xf numFmtId="165" fontId="4" fillId="0" borderId="19" xfId="5" quotePrefix="1" applyFont="1" applyBorder="1" applyAlignment="1">
      <alignment horizontal="left" vertical="center"/>
    </xf>
    <xf numFmtId="164" fontId="8" fillId="6" borderId="20" xfId="4" applyNumberFormat="1" applyFont="1" applyFill="1" applyBorder="1" applyAlignment="1">
      <alignment horizontal="center"/>
    </xf>
    <xf numFmtId="164" fontId="4" fillId="0" borderId="20" xfId="4" applyNumberFormat="1" applyFont="1" applyFill="1" applyBorder="1" applyAlignment="1" applyProtection="1">
      <alignment horizontal="center"/>
    </xf>
    <xf numFmtId="165" fontId="4" fillId="0" borderId="15" xfId="5" applyFont="1" applyFill="1" applyBorder="1" applyAlignment="1">
      <alignment vertical="center" wrapText="1"/>
    </xf>
    <xf numFmtId="164" fontId="4" fillId="0" borderId="21" xfId="4" applyNumberFormat="1" applyFont="1" applyFill="1" applyBorder="1" applyAlignment="1">
      <alignment horizontal="center" vertical="center"/>
    </xf>
    <xf numFmtId="164" fontId="4" fillId="0" borderId="20" xfId="4" applyNumberFormat="1" applyFont="1" applyFill="1" applyBorder="1" applyAlignment="1">
      <alignment horizontal="center" vertical="center"/>
    </xf>
    <xf numFmtId="164" fontId="4" fillId="0" borderId="20" xfId="4" applyNumberFormat="1" applyFont="1" applyBorder="1" applyAlignment="1">
      <alignment horizontal="center" vertical="center"/>
    </xf>
    <xf numFmtId="165" fontId="2" fillId="0" borderId="55" xfId="5" applyFont="1" applyBorder="1" applyAlignment="1">
      <alignment vertical="center"/>
    </xf>
    <xf numFmtId="165" fontId="27" fillId="0" borderId="0" xfId="5" applyFont="1" applyProtection="1">
      <protection locked="0"/>
    </xf>
    <xf numFmtId="165" fontId="9" fillId="0" borderId="10" xfId="5" applyFont="1" applyBorder="1"/>
    <xf numFmtId="165" fontId="9" fillId="0" borderId="10" xfId="5" applyFont="1" applyBorder="1" applyAlignment="1">
      <alignment horizontal="center" vertical="center"/>
    </xf>
    <xf numFmtId="164" fontId="10" fillId="4" borderId="2" xfId="16" applyFont="1" applyFill="1" applyBorder="1" applyAlignment="1" applyProtection="1">
      <alignment horizontal="center" vertical="center"/>
      <protection locked="0"/>
    </xf>
    <xf numFmtId="164" fontId="10" fillId="0" borderId="39" xfId="16" applyFont="1" applyFill="1" applyBorder="1" applyAlignment="1">
      <alignment horizontal="center" vertical="center"/>
    </xf>
    <xf numFmtId="164" fontId="9" fillId="0" borderId="4" xfId="16" applyFont="1" applyFill="1" applyBorder="1" applyAlignment="1">
      <alignment horizontal="center"/>
    </xf>
    <xf numFmtId="164" fontId="9" fillId="0" borderId="36" xfId="16" applyFont="1" applyFill="1" applyBorder="1" applyAlignment="1">
      <alignment horizontal="center"/>
    </xf>
    <xf numFmtId="164" fontId="10" fillId="0" borderId="0" xfId="16" applyFont="1" applyBorder="1"/>
    <xf numFmtId="164" fontId="9" fillId="0" borderId="0" xfId="16" applyFont="1" applyBorder="1"/>
    <xf numFmtId="164" fontId="10" fillId="0" borderId="28" xfId="16" applyFont="1" applyBorder="1"/>
    <xf numFmtId="164" fontId="10" fillId="0" borderId="6" xfId="16" applyFont="1" applyBorder="1"/>
    <xf numFmtId="164" fontId="10" fillId="0" borderId="43" xfId="16" applyFont="1" applyBorder="1" applyAlignment="1">
      <alignment horizontal="center"/>
    </xf>
    <xf numFmtId="164" fontId="9" fillId="0" borderId="45" xfId="16" applyFont="1" applyFill="1" applyBorder="1" applyAlignment="1">
      <alignment horizontal="center"/>
    </xf>
    <xf numFmtId="164" fontId="9" fillId="0" borderId="41" xfId="16" applyFont="1" applyFill="1" applyBorder="1" applyAlignment="1">
      <alignment horizontal="center"/>
    </xf>
    <xf numFmtId="164" fontId="9" fillId="0" borderId="0" xfId="16" applyFont="1" applyFill="1" applyBorder="1" applyAlignment="1" applyProtection="1">
      <alignment horizontal="center"/>
    </xf>
    <xf numFmtId="164" fontId="9" fillId="0" borderId="0" xfId="16" applyFont="1" applyFill="1" applyBorder="1" applyAlignment="1" applyProtection="1">
      <alignment horizontal="center"/>
      <protection locked="0"/>
    </xf>
    <xf numFmtId="165" fontId="9" fillId="0" borderId="0" xfId="5" applyFont="1" applyFill="1" applyAlignment="1" applyProtection="1"/>
    <xf numFmtId="165" fontId="4" fillId="0" borderId="26" xfId="5" applyFont="1" applyBorder="1" applyAlignment="1">
      <alignment horizontal="left" vertical="center"/>
    </xf>
    <xf numFmtId="164" fontId="9" fillId="0" borderId="10" xfId="16" applyFont="1" applyFill="1" applyBorder="1" applyAlignment="1">
      <alignment horizontal="center"/>
    </xf>
    <xf numFmtId="164" fontId="9" fillId="0" borderId="10" xfId="16" applyFont="1" applyFill="1" applyBorder="1" applyAlignment="1" applyProtection="1">
      <alignment horizontal="center"/>
    </xf>
    <xf numFmtId="164" fontId="10" fillId="0" borderId="10" xfId="16" applyFont="1" applyBorder="1"/>
    <xf numFmtId="165" fontId="28" fillId="6" borderId="20" xfId="5" applyFont="1" applyFill="1" applyBorder="1" applyAlignment="1">
      <alignment vertical="center"/>
    </xf>
    <xf numFmtId="164" fontId="10" fillId="4" borderId="10" xfId="16" applyFont="1" applyFill="1" applyBorder="1" applyAlignment="1" applyProtection="1">
      <alignment horizontal="center"/>
      <protection locked="0"/>
    </xf>
    <xf numFmtId="0" fontId="0" fillId="0" borderId="0" xfId="0" applyAlignment="1">
      <alignment horizontal="justify" vertical="center" wrapText="1"/>
    </xf>
    <xf numFmtId="164" fontId="4" fillId="0" borderId="31" xfId="4" applyNumberFormat="1" applyFont="1" applyFill="1" applyBorder="1" applyAlignment="1">
      <alignment horizontal="center" vertical="center"/>
    </xf>
    <xf numFmtId="166" fontId="14" fillId="0" borderId="0" xfId="4" applyNumberFormat="1" applyFont="1" applyFill="1" applyBorder="1" applyAlignment="1">
      <alignment horizontal="center" vertical="center"/>
    </xf>
    <xf numFmtId="166" fontId="14" fillId="0" borderId="0" xfId="4" applyNumberFormat="1" applyFont="1" applyFill="1" applyBorder="1" applyAlignment="1">
      <alignment horizontal="center" vertical="center" wrapText="1"/>
    </xf>
    <xf numFmtId="164" fontId="10" fillId="0" borderId="37" xfId="16" applyFont="1" applyBorder="1"/>
    <xf numFmtId="165" fontId="2" fillId="0" borderId="0" xfId="5" applyFont="1" applyFill="1" applyProtection="1"/>
    <xf numFmtId="165" fontId="4" fillId="4" borderId="0" xfId="5" applyFont="1" applyFill="1"/>
    <xf numFmtId="165" fontId="9" fillId="4" borderId="0" xfId="5" applyFont="1" applyFill="1" applyAlignment="1" applyProtection="1"/>
    <xf numFmtId="165" fontId="4" fillId="4" borderId="0" xfId="5" applyFont="1" applyFill="1" applyAlignment="1">
      <alignment vertical="center"/>
    </xf>
    <xf numFmtId="165" fontId="9" fillId="4" borderId="0" xfId="5" applyFont="1" applyFill="1" applyAlignment="1">
      <alignment horizontal="center"/>
    </xf>
    <xf numFmtId="165" fontId="2" fillId="0" borderId="0" xfId="5" applyFill="1" applyAlignment="1" applyProtection="1">
      <alignment horizontal="center"/>
    </xf>
    <xf numFmtId="164" fontId="10" fillId="7" borderId="10" xfId="16" applyFont="1" applyFill="1" applyBorder="1"/>
    <xf numFmtId="164" fontId="4" fillId="7" borderId="1" xfId="16" applyFont="1" applyFill="1" applyBorder="1" applyAlignment="1">
      <alignment vertical="center"/>
    </xf>
    <xf numFmtId="164" fontId="4" fillId="7" borderId="47" xfId="16" applyFont="1" applyFill="1" applyBorder="1" applyAlignment="1">
      <alignment vertical="center"/>
    </xf>
    <xf numFmtId="164" fontId="4" fillId="7" borderId="3" xfId="16" applyFont="1" applyFill="1" applyBorder="1" applyAlignment="1">
      <alignment vertical="center"/>
    </xf>
    <xf numFmtId="164" fontId="4" fillId="7" borderId="36" xfId="16" applyFont="1" applyFill="1" applyBorder="1" applyAlignment="1">
      <alignment vertical="center"/>
    </xf>
    <xf numFmtId="164" fontId="4" fillId="7" borderId="5" xfId="16" applyFont="1" applyFill="1" applyBorder="1" applyAlignment="1">
      <alignment vertical="center"/>
    </xf>
    <xf numFmtId="164" fontId="4" fillId="7" borderId="41" xfId="16" applyFont="1" applyFill="1" applyBorder="1" applyAlignment="1">
      <alignment vertical="center"/>
    </xf>
    <xf numFmtId="164" fontId="4" fillId="0" borderId="57" xfId="4" applyFont="1" applyBorder="1" applyAlignment="1">
      <alignment horizontal="center" vertical="center" wrapText="1"/>
    </xf>
    <xf numFmtId="164" fontId="4" fillId="0" borderId="58" xfId="4" applyFont="1" applyBorder="1" applyAlignment="1">
      <alignment horizontal="center" vertical="center" wrapText="1"/>
    </xf>
    <xf numFmtId="164" fontId="29" fillId="6" borderId="24" xfId="4" applyFont="1" applyFill="1" applyBorder="1"/>
    <xf numFmtId="164" fontId="8" fillId="6" borderId="20" xfId="4" applyNumberFormat="1" applyFont="1" applyFill="1" applyBorder="1" applyAlignment="1">
      <alignment horizontal="center" vertical="center"/>
    </xf>
    <xf numFmtId="165" fontId="4" fillId="0" borderId="33" xfId="5" applyFont="1" applyBorder="1" applyAlignment="1">
      <alignment horizontal="center" vertical="center"/>
    </xf>
    <xf numFmtId="165" fontId="4" fillId="0" borderId="4" xfId="5" applyFont="1" applyBorder="1" applyAlignment="1">
      <alignment horizontal="center" vertical="center"/>
    </xf>
    <xf numFmtId="164" fontId="2" fillId="0" borderId="2" xfId="4" applyFont="1" applyFill="1" applyBorder="1" applyAlignment="1">
      <alignment horizontal="center"/>
    </xf>
    <xf numFmtId="164" fontId="4" fillId="0" borderId="3" xfId="4" applyFont="1" applyFill="1" applyBorder="1" applyAlignment="1">
      <alignment horizontal="center"/>
    </xf>
    <xf numFmtId="0" fontId="13" fillId="0" borderId="0" xfId="17" applyNumberFormat="1" applyFont="1" applyAlignment="1">
      <alignment horizontal="left"/>
    </xf>
    <xf numFmtId="164" fontId="2" fillId="0" borderId="0" xfId="5" applyNumberFormat="1"/>
    <xf numFmtId="165" fontId="2" fillId="0" borderId="0" xfId="5" applyFont="1"/>
    <xf numFmtId="165" fontId="31" fillId="0" borderId="0" xfId="5" applyFont="1"/>
    <xf numFmtId="165" fontId="31" fillId="0" borderId="51" xfId="5" applyFont="1" applyBorder="1" applyAlignment="1">
      <alignment wrapText="1"/>
    </xf>
    <xf numFmtId="165" fontId="31" fillId="0" borderId="51" xfId="5" applyFont="1" applyBorder="1"/>
    <xf numFmtId="164" fontId="2" fillId="0" borderId="20" xfId="4" applyNumberFormat="1" applyFont="1" applyFill="1" applyBorder="1" applyAlignment="1" applyProtection="1">
      <alignment horizontal="center" vertical="center"/>
    </xf>
    <xf numFmtId="164" fontId="4" fillId="0" borderId="20" xfId="4" applyNumberFormat="1" applyFont="1" applyFill="1" applyBorder="1" applyAlignment="1" applyProtection="1">
      <alignment horizontal="center" vertical="center"/>
    </xf>
    <xf numFmtId="165" fontId="2" fillId="0" borderId="19" xfId="5" applyBorder="1" applyAlignment="1">
      <alignment vertical="center" wrapText="1"/>
    </xf>
    <xf numFmtId="165" fontId="4" fillId="0" borderId="19" xfId="5" applyFont="1" applyBorder="1" applyAlignment="1">
      <alignment vertical="center" wrapText="1"/>
    </xf>
    <xf numFmtId="165" fontId="2" fillId="0" borderId="0" xfId="5" applyAlignment="1">
      <alignment horizontal="center"/>
    </xf>
    <xf numFmtId="165" fontId="4" fillId="0" borderId="4" xfId="5" applyFont="1" applyFill="1" applyBorder="1" applyAlignment="1">
      <alignment horizontal="center" vertical="center" wrapText="1"/>
    </xf>
    <xf numFmtId="164" fontId="2" fillId="0" borderId="54" xfId="4" applyNumberFormat="1" applyFont="1" applyFill="1" applyBorder="1" applyAlignment="1">
      <alignment horizontal="center"/>
    </xf>
    <xf numFmtId="164" fontId="4" fillId="0" borderId="9" xfId="4" applyNumberFormat="1" applyFont="1" applyFill="1" applyBorder="1" applyAlignment="1">
      <alignment horizontal="center"/>
    </xf>
    <xf numFmtId="164" fontId="2" fillId="4" borderId="2" xfId="4" applyNumberFormat="1" applyFont="1" applyFill="1" applyBorder="1" applyAlignment="1" applyProtection="1">
      <alignment horizontal="center"/>
      <protection locked="0"/>
    </xf>
    <xf numFmtId="164" fontId="2" fillId="4" borderId="2" xfId="4" applyNumberFormat="1" applyFont="1" applyFill="1" applyBorder="1" applyAlignment="1" applyProtection="1">
      <alignment horizontal="center" wrapText="1"/>
      <protection locked="0"/>
    </xf>
    <xf numFmtId="164" fontId="4" fillId="0" borderId="3" xfId="4" applyNumberFormat="1" applyFont="1" applyFill="1" applyBorder="1" applyAlignment="1">
      <alignment horizontal="center" wrapText="1"/>
    </xf>
    <xf numFmtId="164" fontId="2" fillId="0" borderId="2" xfId="4" applyNumberFormat="1" applyFont="1" applyFill="1" applyBorder="1" applyAlignment="1">
      <alignment horizontal="right" wrapText="1"/>
    </xf>
    <xf numFmtId="164" fontId="14" fillId="0" borderId="2" xfId="4" applyNumberFormat="1" applyFont="1" applyFill="1" applyBorder="1" applyAlignment="1">
      <alignment horizontal="center" wrapText="1"/>
    </xf>
    <xf numFmtId="164" fontId="4" fillId="0" borderId="5" xfId="4" applyNumberFormat="1" applyFont="1" applyFill="1" applyBorder="1" applyAlignment="1">
      <alignment horizontal="center" wrapText="1"/>
    </xf>
    <xf numFmtId="9" fontId="4" fillId="0" borderId="36" xfId="37" applyFont="1" applyFill="1" applyBorder="1" applyAlignment="1">
      <alignment horizontal="center"/>
    </xf>
    <xf numFmtId="164" fontId="4" fillId="0" borderId="5" xfId="4" applyFont="1" applyFill="1" applyBorder="1" applyAlignment="1">
      <alignment horizontal="center"/>
    </xf>
    <xf numFmtId="9" fontId="4" fillId="0" borderId="41" xfId="37" applyFont="1" applyFill="1" applyBorder="1" applyAlignment="1">
      <alignment horizontal="center"/>
    </xf>
    <xf numFmtId="164" fontId="16" fillId="0" borderId="0" xfId="4" applyFont="1" applyBorder="1" applyAlignment="1" applyProtection="1">
      <alignment vertical="center"/>
      <protection locked="0"/>
    </xf>
    <xf numFmtId="165" fontId="9" fillId="0" borderId="0" xfId="5" applyFont="1" applyAlignment="1">
      <alignment horizontal="center" vertical="center"/>
    </xf>
    <xf numFmtId="164" fontId="4" fillId="0" borderId="59" xfId="4" applyNumberFormat="1" applyFont="1" applyFill="1" applyBorder="1" applyAlignment="1" applyProtection="1">
      <alignment horizontal="center"/>
    </xf>
    <xf numFmtId="164" fontId="32" fillId="0" borderId="0" xfId="0" applyNumberFormat="1" applyFont="1"/>
    <xf numFmtId="2" fontId="31" fillId="0" borderId="0" xfId="5" applyNumberFormat="1" applyFont="1"/>
    <xf numFmtId="0" fontId="0" fillId="0" borderId="0" xfId="0" applyAlignment="1">
      <alignment horizontal="left" vertical="center" wrapText="1"/>
    </xf>
    <xf numFmtId="0" fontId="0" fillId="0" borderId="0" xfId="0" applyAlignment="1">
      <alignment horizontal="justify" vertical="center" wrapText="1"/>
    </xf>
    <xf numFmtId="165" fontId="14" fillId="0" borderId="0" xfId="5" applyFont="1" applyBorder="1" applyAlignment="1" applyProtection="1">
      <alignment vertical="center"/>
      <protection locked="0"/>
    </xf>
    <xf numFmtId="164" fontId="16" fillId="0" borderId="0" xfId="4" applyFont="1" applyBorder="1" applyProtection="1">
      <protection locked="0"/>
    </xf>
    <xf numFmtId="164" fontId="2" fillId="4" borderId="59" xfId="4" applyNumberFormat="1" applyFont="1" applyFill="1" applyBorder="1" applyAlignment="1" applyProtection="1">
      <alignment horizontal="center"/>
      <protection locked="0"/>
    </xf>
    <xf numFmtId="0" fontId="0" fillId="0" borderId="0" xfId="0" applyFill="1" applyAlignment="1">
      <alignment horizontal="justify" vertical="center" wrapText="1"/>
    </xf>
    <xf numFmtId="165" fontId="2" fillId="0" borderId="0" xfId="5" quotePrefix="1" applyFont="1" applyFill="1" applyAlignment="1">
      <alignment wrapText="1"/>
    </xf>
    <xf numFmtId="1" fontId="2" fillId="0" borderId="0" xfId="5" applyNumberFormat="1" applyFont="1" applyFill="1" applyBorder="1" applyAlignment="1">
      <alignment vertical="center"/>
    </xf>
    <xf numFmtId="1" fontId="2" fillId="0" borderId="0" xfId="5" applyNumberFormat="1" applyFont="1" applyFill="1" applyBorder="1" applyAlignment="1">
      <alignment horizontal="right" vertical="center"/>
    </xf>
    <xf numFmtId="0" fontId="4" fillId="0" borderId="7" xfId="5" applyNumberFormat="1" applyFont="1" applyFill="1" applyBorder="1"/>
    <xf numFmtId="165" fontId="4" fillId="8" borderId="3" xfId="5" applyFont="1" applyFill="1" applyBorder="1" applyAlignment="1">
      <alignment vertical="center"/>
    </xf>
    <xf numFmtId="164" fontId="2" fillId="8" borderId="3" xfId="4" applyNumberFormat="1" applyFont="1" applyFill="1" applyBorder="1" applyAlignment="1">
      <alignment horizontal="center"/>
    </xf>
    <xf numFmtId="164" fontId="2" fillId="8" borderId="3" xfId="4" applyNumberFormat="1" applyFont="1" applyFill="1" applyBorder="1" applyAlignment="1">
      <alignment horizontal="center" vertical="center"/>
    </xf>
    <xf numFmtId="165" fontId="2" fillId="0" borderId="0" xfId="5" applyFont="1" applyFill="1" applyAlignment="1"/>
    <xf numFmtId="0" fontId="36" fillId="0" borderId="0" xfId="38" applyFont="1"/>
    <xf numFmtId="0" fontId="38" fillId="0" borderId="3" xfId="38" applyFont="1" applyFill="1" applyBorder="1" applyAlignment="1">
      <alignment horizontal="center" vertical="center"/>
    </xf>
    <xf numFmtId="0" fontId="39" fillId="0" borderId="3" xfId="38" applyFont="1" applyBorder="1" applyAlignment="1">
      <alignment horizontal="center" vertical="center"/>
    </xf>
    <xf numFmtId="0" fontId="39" fillId="0" borderId="3" xfId="38" applyFont="1" applyBorder="1" applyAlignment="1">
      <alignment horizontal="left" vertical="center"/>
    </xf>
    <xf numFmtId="170" fontId="36" fillId="0" borderId="3" xfId="38" applyNumberFormat="1" applyFont="1" applyBorder="1" applyAlignment="1">
      <alignment horizontal="left" vertical="center" wrapText="1"/>
    </xf>
    <xf numFmtId="0" fontId="39" fillId="0" borderId="3" xfId="38" applyFont="1" applyBorder="1" applyAlignment="1">
      <alignment horizontal="left" vertical="center" wrapText="1"/>
    </xf>
    <xf numFmtId="171" fontId="40" fillId="0" borderId="3" xfId="38" applyNumberFormat="1" applyFont="1" applyBorder="1" applyAlignment="1">
      <alignment horizontal="center" vertical="center" wrapText="1"/>
    </xf>
    <xf numFmtId="165" fontId="42" fillId="4" borderId="0" xfId="5" applyFont="1" applyFill="1" applyAlignment="1" applyProtection="1"/>
    <xf numFmtId="165" fontId="42" fillId="0" borderId="0" xfId="5" applyFont="1" applyFill="1" applyAlignment="1" applyProtection="1"/>
    <xf numFmtId="165" fontId="27" fillId="0" borderId="0" xfId="5" applyFont="1" applyAlignment="1" applyProtection="1">
      <alignment horizontal="left"/>
      <protection locked="0"/>
    </xf>
    <xf numFmtId="165" fontId="9" fillId="0" borderId="0" xfId="5" applyFont="1" applyAlignment="1">
      <alignment horizontal="center"/>
    </xf>
    <xf numFmtId="165" fontId="2" fillId="0" borderId="0" xfId="5" applyFill="1" applyAlignment="1" applyProtection="1">
      <alignment horizontal="center"/>
    </xf>
    <xf numFmtId="165" fontId="4" fillId="4" borderId="0" xfId="5" applyFont="1" applyFill="1" applyAlignment="1"/>
    <xf numFmtId="165" fontId="2" fillId="0" borderId="0" xfId="5" applyFill="1" applyAlignment="1">
      <alignment horizontal="center"/>
    </xf>
    <xf numFmtId="165" fontId="16" fillId="0" borderId="0" xfId="5" applyFont="1" applyBorder="1" applyAlignment="1" applyProtection="1">
      <alignment horizontal="center" vertical="center"/>
      <protection locked="0"/>
    </xf>
    <xf numFmtId="9" fontId="4" fillId="0" borderId="18" xfId="4" applyNumberFormat="1" applyFont="1" applyBorder="1" applyAlignment="1">
      <alignment horizontal="center" vertical="center" wrapText="1"/>
    </xf>
    <xf numFmtId="165" fontId="2" fillId="0" borderId="0" xfId="5" applyFont="1" applyFill="1" applyBorder="1" applyAlignment="1">
      <alignment wrapText="1"/>
    </xf>
    <xf numFmtId="165" fontId="4" fillId="0" borderId="10" xfId="5" applyFont="1" applyBorder="1" applyAlignment="1">
      <alignment horizontal="left" vertical="center" wrapText="1"/>
    </xf>
    <xf numFmtId="0" fontId="0" fillId="0" borderId="0" xfId="0" applyFill="1" applyBorder="1" applyAlignment="1">
      <alignment horizontal="left" vertical="top"/>
    </xf>
    <xf numFmtId="0" fontId="44" fillId="9" borderId="62" xfId="0" applyFont="1" applyFill="1" applyBorder="1" applyAlignment="1">
      <alignment horizontal="left" vertical="top" wrapText="1" indent="1"/>
    </xf>
    <xf numFmtId="0" fontId="44" fillId="9" borderId="62" xfId="0" applyFont="1" applyFill="1" applyBorder="1" applyAlignment="1">
      <alignment horizontal="center" vertical="top" wrapText="1"/>
    </xf>
    <xf numFmtId="0" fontId="0" fillId="9" borderId="62" xfId="0" applyFill="1" applyBorder="1" applyAlignment="1">
      <alignment horizontal="left" vertical="top" wrapText="1" indent="1"/>
    </xf>
    <xf numFmtId="0" fontId="0" fillId="9" borderId="62" xfId="0" applyFill="1" applyBorder="1" applyAlignment="1">
      <alignment horizontal="center" vertical="top" wrapText="1"/>
    </xf>
    <xf numFmtId="0" fontId="44" fillId="9" borderId="62" xfId="0" applyFont="1" applyFill="1" applyBorder="1" applyAlignment="1">
      <alignment horizontal="left" vertical="top" wrapText="1"/>
    </xf>
    <xf numFmtId="0" fontId="44" fillId="9" borderId="62" xfId="0" applyFont="1" applyFill="1" applyBorder="1" applyAlignment="1">
      <alignment horizontal="left" vertical="top" wrapText="1" indent="2"/>
    </xf>
    <xf numFmtId="1" fontId="46" fillId="0" borderId="62" xfId="0" applyNumberFormat="1" applyFont="1" applyFill="1" applyBorder="1" applyAlignment="1">
      <alignment horizontal="center" vertical="top" shrinkToFit="1"/>
    </xf>
    <xf numFmtId="0" fontId="47" fillId="0" borderId="62" xfId="0" applyFont="1" applyFill="1" applyBorder="1" applyAlignment="1">
      <alignment horizontal="left" vertical="top" wrapText="1"/>
    </xf>
    <xf numFmtId="172" fontId="46" fillId="0" borderId="62" xfId="0" applyNumberFormat="1" applyFont="1" applyFill="1" applyBorder="1" applyAlignment="1">
      <alignment horizontal="center" vertical="top" shrinkToFit="1"/>
    </xf>
    <xf numFmtId="173" fontId="46" fillId="0" borderId="62" xfId="0" applyNumberFormat="1" applyFont="1" applyFill="1" applyBorder="1" applyAlignment="1">
      <alignment horizontal="left" vertical="top" indent="1" shrinkToFit="1"/>
    </xf>
    <xf numFmtId="174" fontId="46" fillId="0" borderId="62" xfId="0" applyNumberFormat="1" applyFont="1" applyFill="1" applyBorder="1" applyAlignment="1">
      <alignment horizontal="left" vertical="top" indent="3" shrinkToFit="1"/>
    </xf>
    <xf numFmtId="4" fontId="46" fillId="0" borderId="62" xfId="0" applyNumberFormat="1" applyFont="1" applyFill="1" applyBorder="1" applyAlignment="1">
      <alignment horizontal="left" vertical="top" indent="1" shrinkToFit="1"/>
    </xf>
    <xf numFmtId="0" fontId="49" fillId="0" borderId="0" xfId="0" applyFont="1" applyFill="1" applyBorder="1" applyAlignment="1">
      <alignment horizontal="left" vertical="top"/>
    </xf>
    <xf numFmtId="0" fontId="0" fillId="0" borderId="62" xfId="0" applyFill="1" applyBorder="1" applyAlignment="1">
      <alignment horizontal="left" wrapText="1"/>
    </xf>
    <xf numFmtId="0" fontId="47" fillId="0" borderId="62" xfId="0" applyFont="1" applyFill="1" applyBorder="1" applyAlignment="1">
      <alignment horizontal="center" vertical="top" wrapText="1"/>
    </xf>
    <xf numFmtId="0" fontId="44" fillId="0" borderId="62" xfId="0" applyFont="1" applyFill="1" applyBorder="1" applyAlignment="1">
      <alignment horizontal="left" vertical="top" wrapText="1" indent="2"/>
    </xf>
    <xf numFmtId="165" fontId="4" fillId="0" borderId="0" xfId="5" applyFont="1" applyFill="1" applyBorder="1" applyAlignment="1">
      <alignment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165" fontId="2" fillId="0" borderId="0" xfId="5" applyFill="1" applyAlignment="1">
      <alignment horizontal="center"/>
    </xf>
    <xf numFmtId="165" fontId="27" fillId="0" borderId="0" xfId="5" applyFont="1" applyAlignment="1" applyProtection="1">
      <alignment horizontal="left"/>
      <protection locked="0"/>
    </xf>
    <xf numFmtId="165" fontId="9" fillId="4" borderId="14" xfId="5" applyFont="1" applyFill="1" applyBorder="1" applyAlignment="1" applyProtection="1">
      <alignment horizontal="center"/>
      <protection locked="0"/>
    </xf>
    <xf numFmtId="165" fontId="9" fillId="4" borderId="31" xfId="5" applyFont="1" applyFill="1" applyBorder="1" applyAlignment="1" applyProtection="1">
      <alignment horizontal="center"/>
      <protection locked="0"/>
    </xf>
    <xf numFmtId="165" fontId="9" fillId="4" borderId="25" xfId="5" applyFont="1" applyFill="1" applyBorder="1" applyAlignment="1" applyProtection="1">
      <alignment horizontal="center"/>
      <protection locked="0"/>
    </xf>
    <xf numFmtId="9" fontId="9" fillId="4" borderId="9" xfId="11" applyFont="1" applyFill="1" applyBorder="1" applyAlignment="1" applyProtection="1">
      <alignment horizontal="center"/>
      <protection locked="0"/>
    </xf>
    <xf numFmtId="9" fontId="9" fillId="4" borderId="10" xfId="11" applyFont="1" applyFill="1" applyBorder="1" applyAlignment="1" applyProtection="1">
      <alignment horizontal="center"/>
      <protection locked="0"/>
    </xf>
    <xf numFmtId="9" fontId="9" fillId="4" borderId="37" xfId="11" applyFont="1" applyFill="1" applyBorder="1" applyAlignment="1" applyProtection="1">
      <alignment horizontal="center"/>
      <protection locked="0"/>
    </xf>
    <xf numFmtId="165" fontId="9" fillId="0" borderId="0" xfId="5" applyFont="1" applyAlignment="1">
      <alignment horizontal="center"/>
    </xf>
    <xf numFmtId="165" fontId="9" fillId="0" borderId="7" xfId="5" applyFont="1" applyBorder="1" applyAlignment="1">
      <alignment horizontal="center"/>
    </xf>
    <xf numFmtId="165" fontId="9" fillId="0" borderId="12" xfId="5" applyFont="1" applyBorder="1" applyAlignment="1">
      <alignment horizontal="center"/>
    </xf>
    <xf numFmtId="165" fontId="2" fillId="4" borderId="0" xfId="5" applyFill="1" applyAlignment="1">
      <alignment horizontal="center"/>
    </xf>
    <xf numFmtId="165" fontId="2" fillId="0" borderId="0" xfId="5" applyFill="1" applyAlignment="1" applyProtection="1">
      <alignment horizontal="center"/>
    </xf>
    <xf numFmtId="165" fontId="4" fillId="0" borderId="17" xfId="5" applyFont="1" applyFill="1" applyBorder="1" applyAlignment="1" applyProtection="1">
      <alignment horizontal="center" vertical="center"/>
    </xf>
    <xf numFmtId="165" fontId="4" fillId="0" borderId="31" xfId="5" applyFont="1" applyFill="1" applyBorder="1" applyAlignment="1" applyProtection="1">
      <alignment horizontal="center" vertical="center"/>
    </xf>
    <xf numFmtId="165" fontId="4" fillId="0" borderId="32" xfId="5" applyFont="1" applyFill="1" applyBorder="1" applyAlignment="1" applyProtection="1">
      <alignment horizontal="center" vertical="center"/>
    </xf>
    <xf numFmtId="165" fontId="4" fillId="0" borderId="15" xfId="5" applyFont="1" applyFill="1" applyBorder="1" applyAlignment="1" applyProtection="1">
      <alignment horizontal="center" vertical="center"/>
    </xf>
    <xf numFmtId="165" fontId="4" fillId="0" borderId="16" xfId="5" applyFont="1" applyFill="1" applyBorder="1" applyAlignment="1" applyProtection="1">
      <alignment horizontal="center" vertical="center"/>
    </xf>
    <xf numFmtId="165" fontId="4" fillId="0" borderId="26" xfId="5" applyFont="1" applyFill="1" applyBorder="1" applyAlignment="1" applyProtection="1">
      <alignment horizontal="center" vertical="center"/>
    </xf>
    <xf numFmtId="165" fontId="4" fillId="0" borderId="23" xfId="5" applyFont="1" applyFill="1" applyBorder="1" applyAlignment="1">
      <alignment horizontal="center" vertical="center"/>
    </xf>
    <xf numFmtId="165" fontId="4" fillId="0" borderId="25" xfId="5" applyFont="1" applyFill="1" applyBorder="1" applyAlignment="1">
      <alignment horizontal="center" vertical="center"/>
    </xf>
    <xf numFmtId="165" fontId="4" fillId="0" borderId="7" xfId="5" applyFont="1" applyFill="1" applyBorder="1" applyAlignment="1">
      <alignment horizontal="center" vertical="center"/>
    </xf>
    <xf numFmtId="165" fontId="4" fillId="0" borderId="28" xfId="5" applyFont="1" applyFill="1" applyBorder="1" applyAlignment="1">
      <alignment horizontal="center" vertical="center"/>
    </xf>
    <xf numFmtId="165" fontId="4" fillId="0" borderId="29" xfId="5" applyFont="1" applyFill="1" applyBorder="1" applyAlignment="1">
      <alignment horizontal="center" vertical="center"/>
    </xf>
    <xf numFmtId="165" fontId="4" fillId="0" borderId="30" xfId="5" applyFont="1" applyFill="1" applyBorder="1" applyAlignment="1">
      <alignment horizontal="center" vertical="center"/>
    </xf>
    <xf numFmtId="165" fontId="4" fillId="0" borderId="24" xfId="5" applyFont="1" applyFill="1" applyBorder="1" applyAlignment="1">
      <alignment horizontal="center" vertical="center"/>
    </xf>
    <xf numFmtId="165" fontId="4" fillId="0" borderId="49" xfId="5" applyFont="1" applyFill="1" applyBorder="1" applyAlignment="1">
      <alignment horizontal="center" vertical="center"/>
    </xf>
    <xf numFmtId="165" fontId="4" fillId="0" borderId="50" xfId="5" applyFont="1" applyFill="1" applyBorder="1" applyAlignment="1">
      <alignment horizontal="center" vertical="center"/>
    </xf>
    <xf numFmtId="165" fontId="16" fillId="0" borderId="15" xfId="5" applyFont="1" applyBorder="1" applyAlignment="1" applyProtection="1">
      <alignment horizontal="center" vertical="center"/>
      <protection locked="0"/>
    </xf>
    <xf numFmtId="165" fontId="16" fillId="0" borderId="16" xfId="5" applyFont="1" applyBorder="1" applyAlignment="1" applyProtection="1">
      <alignment horizontal="center" vertical="center"/>
      <protection locked="0"/>
    </xf>
    <xf numFmtId="165" fontId="4" fillId="0" borderId="13" xfId="5" applyFont="1" applyFill="1" applyBorder="1" applyAlignment="1">
      <alignment horizontal="center"/>
    </xf>
    <xf numFmtId="165" fontId="4" fillId="0" borderId="1" xfId="5" applyFont="1" applyFill="1" applyBorder="1" applyAlignment="1">
      <alignment horizontal="center"/>
    </xf>
    <xf numFmtId="165" fontId="4" fillId="0" borderId="47" xfId="5" applyFont="1" applyFill="1" applyBorder="1" applyAlignment="1">
      <alignment horizontal="center"/>
    </xf>
    <xf numFmtId="165" fontId="4" fillId="0" borderId="3" xfId="5" applyFont="1" applyFill="1" applyBorder="1" applyAlignment="1">
      <alignment horizontal="center" vertical="center"/>
    </xf>
    <xf numFmtId="165" fontId="4" fillId="0" borderId="36" xfId="5" applyFont="1" applyFill="1" applyBorder="1" applyAlignment="1">
      <alignment horizontal="center" vertical="center"/>
    </xf>
    <xf numFmtId="165" fontId="4" fillId="0" borderId="35" xfId="5" applyFont="1" applyFill="1" applyBorder="1" applyAlignment="1">
      <alignment horizontal="center"/>
    </xf>
    <xf numFmtId="165" fontId="4" fillId="0" borderId="3" xfId="5" applyFont="1" applyFill="1" applyBorder="1" applyAlignment="1">
      <alignment horizontal="center"/>
    </xf>
    <xf numFmtId="165" fontId="2" fillId="0" borderId="0" xfId="5" applyFont="1" applyFill="1" applyAlignment="1">
      <alignment horizontal="center"/>
    </xf>
    <xf numFmtId="0" fontId="10" fillId="0" borderId="0" xfId="17" applyNumberFormat="1" applyFont="1" applyFill="1" applyAlignment="1" applyProtection="1">
      <alignment horizontal="left" vertical="center"/>
      <protection locked="0"/>
    </xf>
    <xf numFmtId="164" fontId="2" fillId="0" borderId="0" xfId="16" applyFont="1" applyFill="1" applyAlignment="1">
      <alignment horizontal="center"/>
    </xf>
    <xf numFmtId="0" fontId="10" fillId="0" borderId="0" xfId="17" applyNumberFormat="1" applyFont="1" applyAlignment="1" applyProtection="1">
      <alignment horizontal="left" vertical="center"/>
      <protection locked="0"/>
    </xf>
    <xf numFmtId="165" fontId="4" fillId="0" borderId="3" xfId="5" applyFont="1" applyBorder="1" applyAlignment="1">
      <alignment horizontal="center" vertical="center"/>
    </xf>
    <xf numFmtId="165" fontId="4" fillId="0" borderId="36" xfId="5" applyFont="1" applyBorder="1" applyAlignment="1">
      <alignment horizontal="center" vertical="center"/>
    </xf>
    <xf numFmtId="0" fontId="0" fillId="0" borderId="0" xfId="0" applyFill="1" applyBorder="1" applyAlignment="1">
      <alignment horizontal="center" vertical="top"/>
    </xf>
    <xf numFmtId="0" fontId="43" fillId="0" borderId="61" xfId="0" applyFont="1" applyFill="1" applyBorder="1" applyAlignment="1">
      <alignment horizontal="center" vertical="top"/>
    </xf>
    <xf numFmtId="0" fontId="44" fillId="9" borderId="63" xfId="0" applyFont="1" applyFill="1" applyBorder="1" applyAlignment="1">
      <alignment horizontal="right" vertical="top" wrapText="1"/>
    </xf>
    <xf numFmtId="0" fontId="44" fillId="9" borderId="64" xfId="0" applyFont="1" applyFill="1" applyBorder="1" applyAlignment="1">
      <alignment horizontal="right" vertical="top" wrapText="1"/>
    </xf>
    <xf numFmtId="0" fontId="44" fillId="9" borderId="65" xfId="0" applyFont="1" applyFill="1" applyBorder="1" applyAlignment="1">
      <alignment horizontal="right" vertical="top" wrapText="1"/>
    </xf>
    <xf numFmtId="0" fontId="0" fillId="0" borderId="0" xfId="0" applyFill="1" applyBorder="1" applyAlignment="1">
      <alignment horizontal="left" vertical="top" wrapText="1" indent="1"/>
    </xf>
    <xf numFmtId="0" fontId="0" fillId="0" borderId="0" xfId="0" applyAlignment="1">
      <alignment horizontal="center"/>
    </xf>
    <xf numFmtId="0" fontId="41" fillId="0" borderId="0" xfId="38" applyFont="1" applyAlignment="1">
      <alignment horizontal="left"/>
    </xf>
    <xf numFmtId="0" fontId="37" fillId="0" borderId="60" xfId="0" applyFont="1" applyFill="1" applyBorder="1" applyAlignment="1">
      <alignment horizontal="center"/>
    </xf>
    <xf numFmtId="0" fontId="37" fillId="0" borderId="8" xfId="0" applyFont="1" applyFill="1" applyBorder="1" applyAlignment="1">
      <alignment horizontal="center"/>
    </xf>
    <xf numFmtId="0" fontId="38" fillId="0" borderId="3" xfId="38" applyFont="1" applyFill="1" applyBorder="1" applyAlignment="1">
      <alignment horizontal="center" vertical="center"/>
    </xf>
    <xf numFmtId="0" fontId="38" fillId="0" borderId="3" xfId="0" applyFont="1" applyFill="1" applyBorder="1" applyAlignment="1">
      <alignment horizontal="center" vertical="center" wrapText="1"/>
    </xf>
    <xf numFmtId="0" fontId="38" fillId="0" borderId="3" xfId="38" applyFont="1" applyFill="1" applyBorder="1" applyAlignment="1">
      <alignment horizontal="center" vertical="center" wrapText="1"/>
    </xf>
  </cellXfs>
  <cellStyles count="39">
    <cellStyle name="Comma" xfId="16" builtinId="3"/>
    <cellStyle name="Comma 2" xfId="3" xr:uid="{00000000-0005-0000-0000-000001000000}"/>
    <cellStyle name="Comma 2 2" xfId="13" xr:uid="{00000000-0005-0000-0000-000002000000}"/>
    <cellStyle name="Comma 2 2 2" xfId="23" xr:uid="{00000000-0005-0000-0000-000003000000}"/>
    <cellStyle name="Comma 2 2 2 2" xfId="32" xr:uid="{00000000-0005-0000-0000-000004000000}"/>
    <cellStyle name="Comma 3" xfId="2" xr:uid="{00000000-0005-0000-0000-000005000000}"/>
    <cellStyle name="Comma 3 2" xfId="18" xr:uid="{00000000-0005-0000-0000-000006000000}"/>
    <cellStyle name="Comma 4" xfId="4" xr:uid="{00000000-0005-0000-0000-000007000000}"/>
    <cellStyle name="Normal" xfId="0" builtinId="0"/>
    <cellStyle name="Normal 10" xfId="15" xr:uid="{00000000-0005-0000-0000-000009000000}"/>
    <cellStyle name="Normal 11" xfId="17" xr:uid="{00000000-0005-0000-0000-00000A000000}"/>
    <cellStyle name="Normal 2" xfId="1" xr:uid="{00000000-0005-0000-0000-00000B000000}"/>
    <cellStyle name="Normal 2 2" xfId="14" xr:uid="{00000000-0005-0000-0000-00000C000000}"/>
    <cellStyle name="Normal 2 3" xfId="19" xr:uid="{00000000-0005-0000-0000-00000D000000}"/>
    <cellStyle name="Normal 2 4" xfId="21" xr:uid="{00000000-0005-0000-0000-00000E000000}"/>
    <cellStyle name="Normal 2 5" xfId="25" xr:uid="{00000000-0005-0000-0000-00000F000000}"/>
    <cellStyle name="Normal 2 6" xfId="26" xr:uid="{00000000-0005-0000-0000-000010000000}"/>
    <cellStyle name="Normal 2 7" xfId="22" xr:uid="{00000000-0005-0000-0000-000011000000}"/>
    <cellStyle name="Normal 2 7 2" xfId="34" xr:uid="{00000000-0005-0000-0000-000012000000}"/>
    <cellStyle name="Normal 2 7 3" xfId="31" xr:uid="{00000000-0005-0000-0000-000013000000}"/>
    <cellStyle name="Normal 2 7 3 8" xfId="36" xr:uid="{00000000-0005-0000-0000-000014000000}"/>
    <cellStyle name="Normal 3" xfId="5" xr:uid="{00000000-0005-0000-0000-000015000000}"/>
    <cellStyle name="Normal 4" xfId="6" xr:uid="{00000000-0005-0000-0000-000016000000}"/>
    <cellStyle name="Normal 5" xfId="7" xr:uid="{00000000-0005-0000-0000-000017000000}"/>
    <cellStyle name="Normal 6" xfId="8" xr:uid="{00000000-0005-0000-0000-000018000000}"/>
    <cellStyle name="Normal 7" xfId="9" xr:uid="{00000000-0005-0000-0000-000019000000}"/>
    <cellStyle name="Normal 8" xfId="10" xr:uid="{00000000-0005-0000-0000-00001A000000}"/>
    <cellStyle name="Normal 9" xfId="12" xr:uid="{00000000-0005-0000-0000-00001B000000}"/>
    <cellStyle name="Normal 9 2" xfId="27" xr:uid="{00000000-0005-0000-0000-00001C000000}"/>
    <cellStyle name="Normal 9 3" xfId="20" xr:uid="{00000000-0005-0000-0000-00001D000000}"/>
    <cellStyle name="Normal 9 4" xfId="28" xr:uid="{00000000-0005-0000-0000-00001E000000}"/>
    <cellStyle name="Normal 9 5" xfId="29" xr:uid="{00000000-0005-0000-0000-00001F000000}"/>
    <cellStyle name="Normal 9 6" xfId="30" xr:uid="{00000000-0005-0000-0000-000020000000}"/>
    <cellStyle name="Normal 9 7" xfId="24" xr:uid="{00000000-0005-0000-0000-000021000000}"/>
    <cellStyle name="Normal 9 7 2" xfId="35" xr:uid="{00000000-0005-0000-0000-000022000000}"/>
    <cellStyle name="Normal 9 7 3" xfId="33" xr:uid="{00000000-0005-0000-0000-000023000000}"/>
    <cellStyle name="Percent" xfId="37" builtinId="5"/>
    <cellStyle name="Percent 2" xfId="11" xr:uid="{00000000-0005-0000-0000-000025000000}"/>
    <cellStyle name="Обычный 5" xfId="38"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showGridLines="0" workbookViewId="0">
      <selection activeCell="B24" sqref="B24:J24"/>
    </sheetView>
  </sheetViews>
  <sheetFormatPr defaultColWidth="0" defaultRowHeight="15" zeroHeight="1" x14ac:dyDescent="0.25"/>
  <cols>
    <col min="1" max="5" width="8.7109375" customWidth="1"/>
    <col min="6" max="6" width="6.42578125" customWidth="1"/>
    <col min="7" max="7" width="9.140625" bestFit="1" customWidth="1"/>
    <col min="8" max="9" width="8.7109375" customWidth="1"/>
    <col min="10" max="10" width="20.5703125" customWidth="1"/>
    <col min="11" max="11" width="7.85546875" customWidth="1"/>
    <col min="12" max="16384" width="8.7109375" hidden="1"/>
  </cols>
  <sheetData>
    <row r="1" spans="2:10" ht="28.5" x14ac:dyDescent="0.25">
      <c r="B1" s="354" t="s">
        <v>55</v>
      </c>
      <c r="C1" s="355"/>
      <c r="D1" s="355"/>
      <c r="E1" s="355"/>
      <c r="F1" s="355"/>
      <c r="G1" s="355"/>
      <c r="H1" s="355"/>
      <c r="I1" s="355"/>
      <c r="J1" s="355"/>
    </row>
    <row r="2" spans="2:10" ht="28.5" x14ac:dyDescent="0.25">
      <c r="B2" s="354" t="s">
        <v>53</v>
      </c>
      <c r="C2" s="355"/>
      <c r="D2" s="355"/>
      <c r="E2" s="355"/>
      <c r="F2" s="355"/>
      <c r="G2" s="355"/>
      <c r="H2" s="355"/>
      <c r="I2" s="355"/>
      <c r="J2" s="355"/>
    </row>
    <row r="3" spans="2:10" x14ac:dyDescent="0.25">
      <c r="B3" s="120"/>
    </row>
    <row r="4" spans="2:10" ht="18.75" x14ac:dyDescent="0.25">
      <c r="B4" s="121" t="s">
        <v>56</v>
      </c>
      <c r="E4" s="124">
        <v>1234</v>
      </c>
    </row>
    <row r="5" spans="2:10" x14ac:dyDescent="0.25">
      <c r="B5" s="123"/>
      <c r="C5" s="123"/>
      <c r="D5" s="123"/>
      <c r="E5" s="123"/>
      <c r="F5" s="123"/>
      <c r="G5" s="123"/>
      <c r="H5" s="123"/>
      <c r="I5" s="123"/>
      <c r="J5" s="123"/>
    </row>
    <row r="6" spans="2:10" ht="18.75" x14ac:dyDescent="0.25">
      <c r="B6" s="121" t="s">
        <v>57</v>
      </c>
      <c r="C6" s="123"/>
      <c r="D6" s="123"/>
      <c r="E6" s="123"/>
      <c r="F6" s="123"/>
      <c r="G6" s="123"/>
      <c r="H6" s="123"/>
      <c r="I6" s="123"/>
      <c r="J6" s="123"/>
    </row>
    <row r="7" spans="2:10" x14ac:dyDescent="0.25">
      <c r="B7" s="128"/>
      <c r="C7" s="129" t="s">
        <v>58</v>
      </c>
      <c r="D7" s="130"/>
      <c r="E7" s="131"/>
      <c r="F7" s="131"/>
      <c r="G7" s="132"/>
      <c r="H7" s="131"/>
      <c r="I7" s="123"/>
      <c r="J7" s="123"/>
    </row>
    <row r="8" spans="2:10" x14ac:dyDescent="0.25">
      <c r="B8" s="133" t="s">
        <v>64</v>
      </c>
      <c r="C8" s="130"/>
      <c r="D8" s="131"/>
      <c r="E8" s="131"/>
      <c r="F8" s="131"/>
      <c r="G8" s="131"/>
      <c r="H8" s="131"/>
      <c r="I8" s="123"/>
      <c r="J8" s="123"/>
    </row>
    <row r="9" spans="2:10" x14ac:dyDescent="0.25">
      <c r="B9" s="134" t="s">
        <v>65</v>
      </c>
      <c r="C9" s="130"/>
      <c r="D9" s="131"/>
      <c r="E9" s="131"/>
      <c r="F9" s="131"/>
      <c r="G9" s="131"/>
      <c r="H9" s="131"/>
      <c r="I9" s="123"/>
      <c r="J9" s="123"/>
    </row>
    <row r="10" spans="2:10" x14ac:dyDescent="0.25">
      <c r="B10" s="123"/>
      <c r="C10" s="123"/>
      <c r="D10" s="123"/>
      <c r="E10" s="123"/>
      <c r="F10" s="123"/>
      <c r="G10" s="123"/>
      <c r="H10" s="123"/>
      <c r="I10" s="123"/>
      <c r="J10" s="123"/>
    </row>
    <row r="11" spans="2:10" ht="18.75" x14ac:dyDescent="0.25">
      <c r="B11" s="121" t="s">
        <v>54</v>
      </c>
    </row>
    <row r="12" spans="2:10" ht="44.45" customHeight="1" x14ac:dyDescent="0.25">
      <c r="B12" s="128"/>
      <c r="C12" s="356" t="s">
        <v>123</v>
      </c>
      <c r="D12" s="356"/>
      <c r="E12" s="356"/>
      <c r="F12" s="356"/>
      <c r="G12" s="356"/>
      <c r="H12" s="356"/>
      <c r="I12" s="356"/>
      <c r="J12" s="356"/>
    </row>
    <row r="13" spans="2:10" ht="108.95" customHeight="1" x14ac:dyDescent="0.25">
      <c r="B13" s="357" t="s">
        <v>163</v>
      </c>
      <c r="C13" s="357"/>
      <c r="D13" s="357"/>
      <c r="E13" s="357"/>
      <c r="F13" s="357"/>
      <c r="G13" s="357"/>
      <c r="H13" s="357"/>
      <c r="I13" s="357"/>
      <c r="J13" s="357"/>
    </row>
    <row r="14" spans="2:10" x14ac:dyDescent="0.25">
      <c r="B14" s="250"/>
      <c r="C14" s="250"/>
      <c r="D14" s="250"/>
      <c r="E14" s="250"/>
      <c r="F14" s="250"/>
      <c r="G14" s="250"/>
      <c r="H14" s="250"/>
      <c r="I14" s="250"/>
      <c r="J14" s="250"/>
    </row>
    <row r="15" spans="2:10" ht="18.75" x14ac:dyDescent="0.25">
      <c r="B15" s="121" t="s">
        <v>66</v>
      </c>
    </row>
    <row r="16" spans="2:10" ht="14.45" customHeight="1" x14ac:dyDescent="0.25">
      <c r="B16" s="126"/>
      <c r="C16" s="125" t="s">
        <v>73</v>
      </c>
      <c r="D16" s="127"/>
      <c r="E16" s="127"/>
      <c r="F16" s="127"/>
      <c r="G16" s="127"/>
      <c r="H16" s="127"/>
      <c r="I16" s="127"/>
      <c r="J16" s="127"/>
    </row>
    <row r="17" spans="2:10" ht="14.45" customHeight="1" x14ac:dyDescent="0.25">
      <c r="B17" s="357" t="s">
        <v>164</v>
      </c>
      <c r="C17" s="357"/>
      <c r="D17" s="357"/>
      <c r="E17" s="357"/>
      <c r="F17" s="357"/>
      <c r="G17" s="357"/>
      <c r="H17" s="357"/>
      <c r="I17" s="357"/>
      <c r="J17" s="357"/>
    </row>
    <row r="18" spans="2:10" x14ac:dyDescent="0.25">
      <c r="B18" s="122"/>
    </row>
    <row r="19" spans="2:10" ht="18.75" hidden="1" x14ac:dyDescent="0.25">
      <c r="B19" s="121" t="s">
        <v>62</v>
      </c>
    </row>
    <row r="20" spans="2:10" ht="18.75" x14ac:dyDescent="0.25">
      <c r="B20" s="121" t="s">
        <v>62</v>
      </c>
    </row>
    <row r="21" spans="2:10" ht="30.6" customHeight="1" x14ac:dyDescent="0.25">
      <c r="B21" s="126"/>
      <c r="C21" s="356" t="s">
        <v>165</v>
      </c>
      <c r="D21" s="356"/>
      <c r="E21" s="356"/>
      <c r="F21" s="356"/>
      <c r="G21" s="356"/>
      <c r="H21" s="356"/>
      <c r="I21" s="356"/>
      <c r="J21" s="356"/>
    </row>
    <row r="22" spans="2:10" x14ac:dyDescent="0.25">
      <c r="B22" s="357" t="s">
        <v>166</v>
      </c>
      <c r="C22" s="357"/>
      <c r="D22" s="357"/>
      <c r="E22" s="357"/>
      <c r="F22" s="357"/>
      <c r="G22" s="357"/>
      <c r="H22" s="357"/>
      <c r="I22" s="357"/>
      <c r="J22" s="357"/>
    </row>
    <row r="23" spans="2:10" ht="6.6" customHeight="1" x14ac:dyDescent="0.25">
      <c r="B23" s="305"/>
      <c r="C23" s="305"/>
      <c r="D23" s="305"/>
      <c r="E23" s="305"/>
      <c r="F23" s="305"/>
      <c r="G23" s="305"/>
      <c r="H23" s="305"/>
      <c r="I23" s="305"/>
      <c r="J23" s="305"/>
    </row>
    <row r="24" spans="2:10" ht="33.6" customHeight="1" x14ac:dyDescent="0.25">
      <c r="B24" s="356" t="s">
        <v>179</v>
      </c>
      <c r="C24" s="356"/>
      <c r="D24" s="356"/>
      <c r="E24" s="356"/>
      <c r="F24" s="356"/>
      <c r="G24" s="356"/>
      <c r="H24" s="356"/>
      <c r="I24" s="356"/>
      <c r="J24" s="356"/>
    </row>
    <row r="25" spans="2:10" ht="42.95" customHeight="1" x14ac:dyDescent="0.25">
      <c r="B25" s="356" t="s">
        <v>180</v>
      </c>
      <c r="C25" s="356"/>
      <c r="D25" s="356"/>
      <c r="E25" s="356"/>
      <c r="F25" s="356"/>
      <c r="G25" s="356"/>
      <c r="H25" s="356"/>
      <c r="I25" s="356"/>
      <c r="J25" s="356"/>
    </row>
    <row r="26" spans="2:10" ht="6" customHeight="1" x14ac:dyDescent="0.25">
      <c r="B26" s="305"/>
      <c r="C26" s="305"/>
      <c r="D26" s="305"/>
      <c r="E26" s="305"/>
      <c r="F26" s="305"/>
      <c r="G26" s="305"/>
      <c r="H26" s="305"/>
      <c r="I26" s="305"/>
      <c r="J26" s="305"/>
    </row>
    <row r="27" spans="2:10" ht="18.75" x14ac:dyDescent="0.25">
      <c r="B27" s="121" t="s">
        <v>59</v>
      </c>
    </row>
    <row r="28" spans="2:10" x14ac:dyDescent="0.25">
      <c r="B28" s="126"/>
      <c r="C28" s="356" t="s">
        <v>167</v>
      </c>
      <c r="D28" s="356"/>
      <c r="E28" s="356"/>
      <c r="F28" s="356"/>
      <c r="G28" s="356"/>
      <c r="H28" s="356"/>
      <c r="I28" s="356"/>
      <c r="J28" s="356"/>
    </row>
    <row r="29" spans="2:10" ht="6.95" customHeight="1" x14ac:dyDescent="0.25">
      <c r="B29" s="305"/>
      <c r="C29" s="305"/>
      <c r="D29" s="305"/>
      <c r="E29" s="305"/>
      <c r="F29" s="305"/>
      <c r="G29" s="305"/>
      <c r="H29" s="305"/>
      <c r="I29" s="305"/>
      <c r="J29" s="305"/>
    </row>
    <row r="30" spans="2:10" ht="41.45" customHeight="1" x14ac:dyDescent="0.25">
      <c r="B30" s="126"/>
      <c r="C30" s="356" t="s">
        <v>168</v>
      </c>
      <c r="D30" s="356"/>
      <c r="E30" s="356"/>
      <c r="F30" s="356"/>
      <c r="G30" s="356"/>
      <c r="H30" s="356"/>
      <c r="I30" s="356"/>
      <c r="J30" s="356"/>
    </row>
    <row r="31" spans="2:10" ht="6.95" customHeight="1" x14ac:dyDescent="0.25">
      <c r="B31" s="305"/>
      <c r="C31" s="305"/>
      <c r="D31" s="305"/>
      <c r="E31" s="305"/>
      <c r="F31" s="305"/>
      <c r="G31" s="305"/>
      <c r="H31" s="305"/>
      <c r="I31" s="305"/>
      <c r="J31" s="305"/>
    </row>
    <row r="32" spans="2:10" ht="41.45" customHeight="1" x14ac:dyDescent="0.25">
      <c r="B32" s="126"/>
      <c r="C32" s="356" t="s">
        <v>169</v>
      </c>
      <c r="D32" s="356"/>
      <c r="E32" s="356"/>
      <c r="F32" s="356"/>
      <c r="G32" s="356"/>
      <c r="H32" s="356"/>
      <c r="I32" s="356"/>
      <c r="J32" s="356"/>
    </row>
    <row r="33" spans="2:10" ht="9.9499999999999993" customHeight="1" x14ac:dyDescent="0.25">
      <c r="B33" s="356"/>
      <c r="C33" s="356"/>
      <c r="D33" s="356"/>
      <c r="E33" s="356"/>
      <c r="F33" s="356"/>
      <c r="G33" s="356"/>
      <c r="H33" s="356"/>
      <c r="I33" s="356"/>
      <c r="J33" s="356"/>
    </row>
    <row r="34" spans="2:10" ht="28.5" customHeight="1" x14ac:dyDescent="0.25">
      <c r="B34" s="356" t="s">
        <v>170</v>
      </c>
      <c r="C34" s="356"/>
      <c r="D34" s="356"/>
      <c r="E34" s="356"/>
      <c r="F34" s="356"/>
      <c r="G34" s="356"/>
      <c r="H34" s="356"/>
      <c r="I34" s="356"/>
      <c r="J34" s="356"/>
    </row>
    <row r="35" spans="2:10" ht="8.1" customHeight="1" x14ac:dyDescent="0.25">
      <c r="B35" s="304"/>
      <c r="C35" s="304"/>
      <c r="D35" s="304"/>
      <c r="E35" s="304"/>
      <c r="F35" s="304"/>
      <c r="G35" s="304"/>
      <c r="H35" s="304"/>
      <c r="I35" s="304"/>
      <c r="J35" s="304"/>
    </row>
    <row r="36" spans="2:10" ht="28.5" customHeight="1" x14ac:dyDescent="0.25">
      <c r="B36" s="356" t="s">
        <v>171</v>
      </c>
      <c r="C36" s="356"/>
      <c r="D36" s="356"/>
      <c r="E36" s="356"/>
      <c r="F36" s="356"/>
      <c r="G36" s="356"/>
      <c r="H36" s="356"/>
      <c r="I36" s="356"/>
      <c r="J36" s="356"/>
    </row>
    <row r="37" spans="2:10" ht="28.5" customHeight="1" x14ac:dyDescent="0.25">
      <c r="B37" s="121" t="s">
        <v>60</v>
      </c>
    </row>
    <row r="38" spans="2:10" ht="14.45" customHeight="1" x14ac:dyDescent="0.25">
      <c r="B38" s="126"/>
      <c r="C38" s="356" t="s">
        <v>167</v>
      </c>
      <c r="D38" s="356"/>
      <c r="E38" s="356"/>
      <c r="F38" s="356"/>
      <c r="G38" s="356"/>
      <c r="H38" s="356"/>
      <c r="I38" s="356"/>
      <c r="J38" s="356"/>
    </row>
    <row r="39" spans="2:10" ht="7.5" customHeight="1" x14ac:dyDescent="0.25">
      <c r="B39" s="309"/>
      <c r="C39" s="304"/>
      <c r="D39" s="304"/>
      <c r="E39" s="304"/>
      <c r="F39" s="304"/>
      <c r="G39" s="304"/>
      <c r="H39" s="304"/>
      <c r="I39" s="304"/>
      <c r="J39" s="304"/>
    </row>
    <row r="40" spans="2:10" ht="14.45" customHeight="1" x14ac:dyDescent="0.25">
      <c r="B40" s="126"/>
      <c r="C40" s="356" t="s">
        <v>172</v>
      </c>
      <c r="D40" s="356"/>
      <c r="E40" s="356"/>
      <c r="F40" s="356"/>
      <c r="G40" s="356"/>
      <c r="H40" s="356"/>
      <c r="I40" s="356"/>
      <c r="J40" s="356"/>
    </row>
    <row r="41" spans="2:10" ht="6.95" customHeight="1" x14ac:dyDescent="0.25">
      <c r="B41" s="309"/>
      <c r="C41" s="304"/>
      <c r="D41" s="304"/>
      <c r="E41" s="304"/>
      <c r="F41" s="304"/>
      <c r="G41" s="304"/>
      <c r="H41" s="304"/>
      <c r="I41" s="304"/>
      <c r="J41" s="304"/>
    </row>
    <row r="42" spans="2:10" ht="45.95" customHeight="1" x14ac:dyDescent="0.25">
      <c r="B42" s="126"/>
      <c r="C42" s="356" t="s">
        <v>173</v>
      </c>
      <c r="D42" s="356"/>
      <c r="E42" s="356"/>
      <c r="F42" s="356"/>
      <c r="G42" s="356"/>
      <c r="H42" s="356"/>
      <c r="I42" s="356"/>
      <c r="J42" s="356"/>
    </row>
    <row r="43" spans="2:10" ht="8.1" customHeight="1" x14ac:dyDescent="0.25">
      <c r="B43" s="309"/>
      <c r="C43" s="304"/>
      <c r="D43" s="304"/>
      <c r="E43" s="304"/>
      <c r="F43" s="304"/>
      <c r="G43" s="304"/>
      <c r="H43" s="304"/>
      <c r="I43" s="304"/>
      <c r="J43" s="304"/>
    </row>
    <row r="44" spans="2:10" ht="27.95" customHeight="1" x14ac:dyDescent="0.25">
      <c r="B44" s="356" t="s">
        <v>63</v>
      </c>
      <c r="C44" s="356"/>
      <c r="D44" s="356"/>
      <c r="E44" s="356"/>
      <c r="F44" s="356"/>
      <c r="G44" s="356"/>
      <c r="H44" s="356"/>
      <c r="I44" s="356"/>
      <c r="J44" s="356"/>
    </row>
    <row r="45" spans="2:10" ht="6.95" customHeight="1" x14ac:dyDescent="0.25">
      <c r="B45" s="304"/>
      <c r="C45" s="304"/>
      <c r="D45" s="304"/>
      <c r="E45" s="304"/>
      <c r="F45" s="304"/>
      <c r="G45" s="304"/>
      <c r="H45" s="304"/>
      <c r="I45" s="304"/>
      <c r="J45" s="304"/>
    </row>
    <row r="46" spans="2:10" ht="15.6" customHeight="1" x14ac:dyDescent="0.25">
      <c r="B46" s="356" t="s">
        <v>118</v>
      </c>
      <c r="C46" s="356"/>
      <c r="D46" s="356"/>
      <c r="E46" s="356"/>
      <c r="F46" s="356"/>
      <c r="G46" s="356"/>
      <c r="H46" s="356"/>
      <c r="I46" s="356"/>
      <c r="J46" s="356"/>
    </row>
    <row r="47" spans="2:10" ht="5.45" customHeight="1" x14ac:dyDescent="0.25">
      <c r="B47" s="304"/>
      <c r="C47" s="304"/>
      <c r="D47" s="304"/>
      <c r="E47" s="304"/>
      <c r="F47" s="304"/>
      <c r="G47" s="304"/>
      <c r="H47" s="304"/>
      <c r="I47" s="304"/>
      <c r="J47" s="304"/>
    </row>
    <row r="48" spans="2:10" ht="28.5" customHeight="1" x14ac:dyDescent="0.25">
      <c r="B48" s="356" t="s">
        <v>174</v>
      </c>
      <c r="C48" s="356"/>
      <c r="D48" s="356"/>
      <c r="E48" s="356"/>
      <c r="F48" s="356"/>
      <c r="G48" s="356"/>
      <c r="H48" s="356"/>
      <c r="I48" s="356"/>
      <c r="J48" s="356"/>
    </row>
    <row r="49" spans="2:10" ht="8.1" customHeight="1" x14ac:dyDescent="0.25">
      <c r="B49" s="304"/>
      <c r="C49" s="304"/>
      <c r="D49" s="304"/>
      <c r="E49" s="304"/>
      <c r="F49" s="304"/>
      <c r="G49" s="304"/>
      <c r="H49" s="304"/>
      <c r="I49" s="304"/>
      <c r="J49" s="304"/>
    </row>
    <row r="50" spans="2:10" ht="18.75" x14ac:dyDescent="0.25">
      <c r="B50" s="121" t="s">
        <v>61</v>
      </c>
    </row>
    <row r="51" spans="2:10" x14ac:dyDescent="0.25">
      <c r="B51" s="126"/>
      <c r="C51" s="356" t="s">
        <v>167</v>
      </c>
      <c r="D51" s="356"/>
      <c r="E51" s="356"/>
      <c r="F51" s="356"/>
      <c r="G51" s="356"/>
      <c r="H51" s="356"/>
      <c r="I51" s="356"/>
      <c r="J51" s="356"/>
    </row>
    <row r="52" spans="2:10" ht="7.5" customHeight="1" x14ac:dyDescent="0.25">
      <c r="B52" s="309"/>
      <c r="C52" s="304"/>
      <c r="D52" s="304"/>
      <c r="E52" s="304"/>
      <c r="F52" s="304"/>
      <c r="G52" s="304"/>
      <c r="H52" s="304"/>
      <c r="I52" s="304"/>
      <c r="J52" s="304"/>
    </row>
    <row r="53" spans="2:10" ht="32.1" customHeight="1" x14ac:dyDescent="0.25">
      <c r="B53" s="126"/>
      <c r="C53" s="356" t="s">
        <v>175</v>
      </c>
      <c r="D53" s="356"/>
      <c r="E53" s="356"/>
      <c r="F53" s="356"/>
      <c r="G53" s="356"/>
      <c r="H53" s="356"/>
      <c r="I53" s="356"/>
      <c r="J53" s="356"/>
    </row>
    <row r="54" spans="2:10" ht="6.6" customHeight="1" x14ac:dyDescent="0.25">
      <c r="B54" s="309"/>
      <c r="C54" s="304"/>
      <c r="D54" s="304"/>
      <c r="E54" s="304"/>
      <c r="F54" s="304"/>
      <c r="G54" s="304"/>
      <c r="H54" s="304"/>
      <c r="I54" s="304"/>
      <c r="J54" s="304"/>
    </row>
    <row r="55" spans="2:10" ht="45" customHeight="1" x14ac:dyDescent="0.25">
      <c r="B55" s="126"/>
      <c r="C55" s="356" t="s">
        <v>176</v>
      </c>
      <c r="D55" s="356"/>
      <c r="E55" s="356"/>
      <c r="F55" s="356"/>
      <c r="G55" s="356"/>
      <c r="H55" s="356"/>
      <c r="I55" s="356"/>
      <c r="J55" s="356"/>
    </row>
    <row r="56" spans="2:10" ht="11.1" customHeight="1" x14ac:dyDescent="0.25">
      <c r="B56" s="309"/>
      <c r="C56" s="304"/>
      <c r="D56" s="304"/>
      <c r="E56" s="304"/>
      <c r="F56" s="304"/>
      <c r="G56" s="304"/>
      <c r="H56" s="304"/>
      <c r="I56" s="304"/>
      <c r="J56" s="304"/>
    </row>
    <row r="57" spans="2:10" ht="31.5" customHeight="1" x14ac:dyDescent="0.25">
      <c r="B57" s="356" t="s">
        <v>63</v>
      </c>
      <c r="C57" s="356"/>
      <c r="D57" s="356"/>
      <c r="E57" s="356"/>
      <c r="F57" s="356"/>
      <c r="G57" s="356"/>
      <c r="H57" s="356"/>
      <c r="I57" s="356"/>
      <c r="J57" s="356"/>
    </row>
    <row r="58" spans="2:10" ht="8.4499999999999993" customHeight="1" x14ac:dyDescent="0.25"/>
    <row r="59" spans="2:10" ht="26.45" customHeight="1" x14ac:dyDescent="0.25">
      <c r="B59" s="356" t="s">
        <v>177</v>
      </c>
      <c r="C59" s="356"/>
      <c r="D59" s="356"/>
      <c r="E59" s="356"/>
      <c r="F59" s="356"/>
      <c r="G59" s="356"/>
      <c r="H59" s="356"/>
      <c r="I59" s="356"/>
      <c r="J59" s="356"/>
    </row>
    <row r="60" spans="2:10"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26">
    <mergeCell ref="C53:J53"/>
    <mergeCell ref="C55:J55"/>
    <mergeCell ref="B57:J57"/>
    <mergeCell ref="B59:J59"/>
    <mergeCell ref="B24:J24"/>
    <mergeCell ref="B25:J25"/>
    <mergeCell ref="C32:J32"/>
    <mergeCell ref="B34:J34"/>
    <mergeCell ref="B33:J33"/>
    <mergeCell ref="B36:J36"/>
    <mergeCell ref="C40:J40"/>
    <mergeCell ref="C42:J42"/>
    <mergeCell ref="B44:J44"/>
    <mergeCell ref="B46:J46"/>
    <mergeCell ref="B1:J1"/>
    <mergeCell ref="C30:J30"/>
    <mergeCell ref="C38:J38"/>
    <mergeCell ref="C51:J51"/>
    <mergeCell ref="B13:J13"/>
    <mergeCell ref="B2:J2"/>
    <mergeCell ref="B48:J48"/>
    <mergeCell ref="C12:J12"/>
    <mergeCell ref="B17:J17"/>
    <mergeCell ref="C21:J21"/>
    <mergeCell ref="B22:J22"/>
    <mergeCell ref="C28:J2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9"/>
  <sheetViews>
    <sheetView topLeftCell="A13" workbookViewId="0">
      <selection activeCell="B14" sqref="B14"/>
    </sheetView>
  </sheetViews>
  <sheetFormatPr defaultRowHeight="15" x14ac:dyDescent="0.25"/>
  <cols>
    <col min="1" max="1" width="21.7109375" customWidth="1"/>
    <col min="2" max="2" width="35.28515625" customWidth="1"/>
    <col min="3" max="3" width="18.140625" customWidth="1"/>
    <col min="4" max="4" width="22.85546875" customWidth="1"/>
    <col min="6" max="6" width="14.140625" customWidth="1"/>
    <col min="7" max="7" width="13.7109375" customWidth="1"/>
    <col min="8" max="8" width="17.28515625" customWidth="1"/>
  </cols>
  <sheetData>
    <row r="1" spans="1:8" x14ac:dyDescent="0.25">
      <c r="A1" s="377" t="s">
        <v>40</v>
      </c>
      <c r="B1" s="378"/>
      <c r="C1" s="371" t="s">
        <v>237</v>
      </c>
      <c r="D1" s="372"/>
      <c r="E1" s="373"/>
      <c r="F1" s="371" t="s">
        <v>238</v>
      </c>
      <c r="G1" s="372"/>
      <c r="H1" s="373"/>
    </row>
    <row r="2" spans="1:8" x14ac:dyDescent="0.25">
      <c r="A2" s="379"/>
      <c r="B2" s="380"/>
      <c r="C2" s="60"/>
      <c r="D2" s="40"/>
      <c r="E2" s="61"/>
      <c r="F2" s="60"/>
      <c r="G2" s="40"/>
      <c r="H2" s="61"/>
    </row>
    <row r="3" spans="1:8" x14ac:dyDescent="0.25">
      <c r="A3" s="379"/>
      <c r="B3" s="380"/>
      <c r="C3" s="62" t="s">
        <v>3</v>
      </c>
      <c r="D3" s="41" t="s">
        <v>9</v>
      </c>
      <c r="E3" s="63" t="s">
        <v>10</v>
      </c>
      <c r="F3" s="62" t="s">
        <v>3</v>
      </c>
      <c r="G3" s="41" t="s">
        <v>9</v>
      </c>
      <c r="H3" s="63" t="s">
        <v>10</v>
      </c>
    </row>
    <row r="4" spans="1:8" x14ac:dyDescent="0.25">
      <c r="A4" s="379"/>
      <c r="B4" s="380"/>
      <c r="C4" s="62"/>
      <c r="D4" s="41" t="s">
        <v>11</v>
      </c>
      <c r="E4" s="63" t="s">
        <v>11</v>
      </c>
      <c r="F4" s="62"/>
      <c r="G4" s="41" t="s">
        <v>11</v>
      </c>
      <c r="H4" s="63" t="s">
        <v>11</v>
      </c>
    </row>
    <row r="5" spans="1:8" x14ac:dyDescent="0.25">
      <c r="A5" s="379"/>
      <c r="B5" s="380"/>
      <c r="C5" s="67" t="s">
        <v>16</v>
      </c>
      <c r="D5" s="67" t="s">
        <v>17</v>
      </c>
      <c r="E5" s="68" t="s">
        <v>18</v>
      </c>
      <c r="F5" s="67" t="s">
        <v>19</v>
      </c>
      <c r="G5" s="67" t="s">
        <v>20</v>
      </c>
      <c r="H5" s="68" t="s">
        <v>21</v>
      </c>
    </row>
    <row r="6" spans="1:8" ht="15.75" thickBot="1" x14ac:dyDescent="0.3">
      <c r="A6" s="381"/>
      <c r="B6" s="382"/>
      <c r="C6" s="374">
        <f>'Cash Forecast'!D8</f>
        <v>0</v>
      </c>
      <c r="D6" s="375"/>
      <c r="E6" s="376"/>
      <c r="F6" s="374">
        <f>'Cash Forecast'!G8</f>
        <v>0</v>
      </c>
      <c r="G6" s="375"/>
      <c r="H6" s="376"/>
    </row>
    <row r="7" spans="1:8" ht="15.75" thickBot="1" x14ac:dyDescent="0.3">
      <c r="A7" s="19" t="s">
        <v>36</v>
      </c>
      <c r="B7" s="17"/>
      <c r="C7" s="20"/>
      <c r="D7" s="20"/>
      <c r="E7" s="20"/>
      <c r="F7" s="20"/>
      <c r="G7" s="20"/>
      <c r="H7" s="20"/>
    </row>
    <row r="8" spans="1:8" x14ac:dyDescent="0.25">
      <c r="A8" s="17" t="s">
        <v>84</v>
      </c>
      <c r="B8" s="17"/>
      <c r="C8" s="135">
        <v>0</v>
      </c>
      <c r="D8" s="136">
        <v>0</v>
      </c>
      <c r="E8" s="199">
        <v>0</v>
      </c>
      <c r="F8" s="135">
        <v>0</v>
      </c>
      <c r="G8" s="136">
        <v>0</v>
      </c>
      <c r="H8" s="199">
        <v>0</v>
      </c>
    </row>
    <row r="9" spans="1:8" x14ac:dyDescent="0.25">
      <c r="A9" s="203" t="s">
        <v>75</v>
      </c>
      <c r="B9" s="17"/>
      <c r="C9" s="200">
        <v>0</v>
      </c>
      <c r="D9" s="198">
        <v>0</v>
      </c>
      <c r="E9" s="201">
        <v>0</v>
      </c>
      <c r="F9" s="200">
        <v>0</v>
      </c>
      <c r="G9" s="198">
        <v>0</v>
      </c>
      <c r="H9" s="201">
        <v>0</v>
      </c>
    </row>
    <row r="10" spans="1:8" x14ac:dyDescent="0.25">
      <c r="A10" s="203" t="s">
        <v>76</v>
      </c>
      <c r="B10" s="17"/>
      <c r="C10" s="200">
        <v>0</v>
      </c>
      <c r="D10" s="198">
        <v>0</v>
      </c>
      <c r="E10" s="201">
        <v>0</v>
      </c>
      <c r="F10" s="200">
        <v>0</v>
      </c>
      <c r="G10" s="198">
        <v>0</v>
      </c>
      <c r="H10" s="201">
        <v>0</v>
      </c>
    </row>
    <row r="11" spans="1:8" ht="15.75" thickBot="1" x14ac:dyDescent="0.3">
      <c r="A11" s="17" t="s">
        <v>15</v>
      </c>
      <c r="B11" s="17"/>
      <c r="C11" s="137">
        <v>0</v>
      </c>
      <c r="D11" s="138">
        <v>0</v>
      </c>
      <c r="E11" s="202">
        <v>0</v>
      </c>
      <c r="F11" s="137">
        <v>0</v>
      </c>
      <c r="G11" s="138">
        <v>0</v>
      </c>
      <c r="H11" s="202">
        <v>0</v>
      </c>
    </row>
    <row r="12" spans="1:8" x14ac:dyDescent="0.25">
      <c r="A12" s="19" t="s">
        <v>86</v>
      </c>
      <c r="B12" s="19"/>
      <c r="C12" s="139">
        <f>SUM(C8:C11)</f>
        <v>0</v>
      </c>
      <c r="D12" s="139">
        <f t="shared" ref="D12:H12" si="0">SUM(D8:D11)</f>
        <v>0</v>
      </c>
      <c r="E12" s="139">
        <f t="shared" si="0"/>
        <v>0</v>
      </c>
      <c r="F12" s="139">
        <f t="shared" si="0"/>
        <v>0</v>
      </c>
      <c r="G12" s="139">
        <f t="shared" si="0"/>
        <v>0</v>
      </c>
      <c r="H12" s="139">
        <f t="shared" si="0"/>
        <v>0</v>
      </c>
    </row>
    <row r="13" spans="1:8" x14ac:dyDescent="0.25">
      <c r="A13" s="17"/>
      <c r="B13" s="17"/>
      <c r="C13" s="140"/>
      <c r="D13" s="140"/>
      <c r="E13" s="140"/>
      <c r="F13" s="140"/>
      <c r="G13" s="140"/>
      <c r="H13" s="140"/>
    </row>
    <row r="14" spans="1:8" ht="51.75" thickBot="1" x14ac:dyDescent="0.3">
      <c r="A14" s="19" t="s">
        <v>37</v>
      </c>
      <c r="B14" s="17"/>
      <c r="C14" s="141" t="s">
        <v>25</v>
      </c>
      <c r="D14" s="141" t="s">
        <v>24</v>
      </c>
      <c r="E14" s="142" t="s">
        <v>26</v>
      </c>
      <c r="F14" s="141" t="s">
        <v>25</v>
      </c>
      <c r="G14" s="141" t="s">
        <v>24</v>
      </c>
      <c r="H14" s="142" t="s">
        <v>26</v>
      </c>
    </row>
    <row r="15" spans="1:8" ht="24.75" x14ac:dyDescent="0.25">
      <c r="A15" s="311">
        <v>1</v>
      </c>
      <c r="B15" s="173" t="str">
        <f>'Cash Forecast'!B16</f>
        <v xml:space="preserve">Project Component A: Community Led climate smart productive landscapes </v>
      </c>
      <c r="C15" s="114">
        <v>0</v>
      </c>
      <c r="D15" s="115">
        <v>0</v>
      </c>
      <c r="E15" s="116">
        <v>0</v>
      </c>
      <c r="F15" s="114">
        <v>0</v>
      </c>
      <c r="G15" s="115">
        <v>0</v>
      </c>
      <c r="H15" s="116">
        <v>0</v>
      </c>
    </row>
    <row r="16" spans="1:8" ht="24.75" x14ac:dyDescent="0.25">
      <c r="A16" s="311">
        <v>2</v>
      </c>
      <c r="B16" s="173" t="str">
        <f>'Cash Forecast'!B17</f>
        <v>Project Component B: Inclusive and equitable market access</v>
      </c>
      <c r="C16" s="117">
        <v>0</v>
      </c>
      <c r="D16" s="118">
        <v>0</v>
      </c>
      <c r="E16" s="119">
        <v>0</v>
      </c>
      <c r="F16" s="117">
        <v>0</v>
      </c>
      <c r="G16" s="118">
        <v>0</v>
      </c>
      <c r="H16" s="119">
        <v>0</v>
      </c>
    </row>
    <row r="17" spans="1:8" ht="36.75" x14ac:dyDescent="0.25">
      <c r="A17" s="311">
        <v>3</v>
      </c>
      <c r="B17" s="173" t="str">
        <f>'Cash Forecast'!B18</f>
        <v>Project Component C: Institional and policy strengthening, implementation support services</v>
      </c>
      <c r="C17" s="117">
        <v>0</v>
      </c>
      <c r="D17" s="118">
        <v>0</v>
      </c>
      <c r="E17" s="119">
        <v>0</v>
      </c>
      <c r="F17" s="117">
        <v>0</v>
      </c>
      <c r="G17" s="118">
        <v>0</v>
      </c>
      <c r="H17" s="119">
        <v>0</v>
      </c>
    </row>
    <row r="18" spans="1:8" ht="36.75" x14ac:dyDescent="0.25">
      <c r="A18" s="311">
        <v>4</v>
      </c>
      <c r="B18" s="173" t="str">
        <f>'Cash Forecast'!B19</f>
        <v>Project Component A (EU Grant - 1.2 Climate Resilient Infrastructure Development)</v>
      </c>
      <c r="C18" s="117">
        <v>0</v>
      </c>
      <c r="D18" s="118">
        <v>0</v>
      </c>
      <c r="E18" s="119">
        <v>0</v>
      </c>
      <c r="F18" s="117">
        <v>0</v>
      </c>
      <c r="G18" s="118">
        <v>0</v>
      </c>
      <c r="H18" s="119">
        <v>0</v>
      </c>
    </row>
    <row r="19" spans="1:8" ht="36.75" x14ac:dyDescent="0.25">
      <c r="A19" s="311">
        <v>5</v>
      </c>
      <c r="B19" s="173" t="str">
        <f>'Cash Forecast'!B20</f>
        <v>Project Component B (EU Grant - 3.2 Programme Coordination and Implementation Support Services)</v>
      </c>
      <c r="C19" s="117">
        <v>0</v>
      </c>
      <c r="D19" s="118">
        <v>0</v>
      </c>
      <c r="E19" s="119">
        <v>0</v>
      </c>
      <c r="F19" s="117">
        <v>0</v>
      </c>
      <c r="G19" s="118">
        <v>0</v>
      </c>
      <c r="H19" s="119">
        <v>0</v>
      </c>
    </row>
    <row r="20" spans="1:8" x14ac:dyDescent="0.25">
      <c r="A20" s="311">
        <v>6</v>
      </c>
      <c r="B20" s="173" t="str">
        <f>'Cash Forecast'!B21</f>
        <v>Unallocated</v>
      </c>
      <c r="C20" s="117">
        <v>0</v>
      </c>
      <c r="D20" s="118">
        <v>0</v>
      </c>
      <c r="E20" s="119">
        <v>0</v>
      </c>
      <c r="F20" s="117">
        <v>0</v>
      </c>
      <c r="G20" s="118">
        <v>0</v>
      </c>
      <c r="H20" s="119">
        <v>0</v>
      </c>
    </row>
    <row r="21" spans="1:8" x14ac:dyDescent="0.25">
      <c r="A21" s="19" t="s">
        <v>77</v>
      </c>
      <c r="B21" s="18"/>
      <c r="C21" s="139">
        <f t="shared" ref="C21:H21" si="1">SUM(C15:C20)</f>
        <v>0</v>
      </c>
      <c r="D21" s="139">
        <f t="shared" si="1"/>
        <v>0</v>
      </c>
      <c r="E21" s="139">
        <f t="shared" si="1"/>
        <v>0</v>
      </c>
      <c r="F21" s="139">
        <f t="shared" si="1"/>
        <v>0</v>
      </c>
      <c r="G21" s="139">
        <f t="shared" si="1"/>
        <v>0</v>
      </c>
      <c r="H21" s="139">
        <f t="shared" si="1"/>
        <v>0</v>
      </c>
    </row>
    <row r="22" spans="1:8" x14ac:dyDescent="0.25">
      <c r="A22" s="19"/>
      <c r="B22" s="17"/>
      <c r="C22" s="140"/>
      <c r="D22" s="140"/>
      <c r="E22" s="140"/>
      <c r="F22" s="140"/>
      <c r="G22" s="140"/>
      <c r="H22" s="140"/>
    </row>
    <row r="23" spans="1:8" ht="15.75" thickBot="1" x14ac:dyDescent="0.3">
      <c r="A23" s="19" t="s">
        <v>38</v>
      </c>
      <c r="B23" s="17"/>
      <c r="C23" s="252"/>
      <c r="D23" s="252"/>
      <c r="E23" s="253"/>
      <c r="F23" s="252"/>
      <c r="G23" s="252"/>
      <c r="H23" s="253"/>
    </row>
    <row r="24" spans="1:8" ht="24.75" x14ac:dyDescent="0.25">
      <c r="A24" s="312">
        <v>1</v>
      </c>
      <c r="B24" s="174" t="str">
        <f>'Cash Forecast'!B25</f>
        <v xml:space="preserve">Project Component 1: Community Led climate smart productive landscapes </v>
      </c>
      <c r="C24" s="114">
        <v>0</v>
      </c>
      <c r="D24" s="115">
        <v>0</v>
      </c>
      <c r="E24" s="116">
        <v>0</v>
      </c>
      <c r="F24" s="114">
        <v>0</v>
      </c>
      <c r="G24" s="115">
        <v>0</v>
      </c>
      <c r="H24" s="116">
        <v>0</v>
      </c>
    </row>
    <row r="25" spans="1:8" ht="24.75" x14ac:dyDescent="0.25">
      <c r="A25" s="312">
        <v>2</v>
      </c>
      <c r="B25" s="174" t="str">
        <f>'Cash Forecast'!B26</f>
        <v>Project Component 2: Inclusive and equitable market access</v>
      </c>
      <c r="C25" s="117">
        <v>0</v>
      </c>
      <c r="D25" s="118">
        <v>0</v>
      </c>
      <c r="E25" s="119">
        <v>0</v>
      </c>
      <c r="F25" s="117">
        <v>0</v>
      </c>
      <c r="G25" s="118">
        <v>0</v>
      </c>
      <c r="H25" s="119">
        <v>0</v>
      </c>
    </row>
    <row r="26" spans="1:8" ht="36.75" x14ac:dyDescent="0.25">
      <c r="A26" s="312">
        <v>3</v>
      </c>
      <c r="B26" s="174" t="str">
        <f>'Cash Forecast'!B27</f>
        <v>Project Component 3: Institional and policy strengthening, implementation support services</v>
      </c>
      <c r="C26" s="117">
        <v>0</v>
      </c>
      <c r="D26" s="118">
        <v>0</v>
      </c>
      <c r="E26" s="119">
        <v>0</v>
      </c>
      <c r="F26" s="117">
        <v>0</v>
      </c>
      <c r="G26" s="118">
        <v>0</v>
      </c>
      <c r="H26" s="119">
        <v>0</v>
      </c>
    </row>
    <row r="27" spans="1:8" ht="24.75" x14ac:dyDescent="0.25">
      <c r="A27" s="312">
        <v>4</v>
      </c>
      <c r="B27" s="174" t="str">
        <f>'Cash Forecast'!B28</f>
        <v>Component 1.2 Climate Resilient Infrastructure Development</v>
      </c>
      <c r="C27" s="117">
        <v>0</v>
      </c>
      <c r="D27" s="118">
        <v>0</v>
      </c>
      <c r="E27" s="119">
        <v>0</v>
      </c>
      <c r="F27" s="117">
        <v>0</v>
      </c>
      <c r="G27" s="118">
        <v>0</v>
      </c>
      <c r="H27" s="119">
        <v>0</v>
      </c>
    </row>
    <row r="28" spans="1:8" ht="25.5" thickBot="1" x14ac:dyDescent="0.3">
      <c r="A28" s="312">
        <v>5</v>
      </c>
      <c r="B28" s="174" t="str">
        <f>'Cash Forecast'!B29</f>
        <v>Component 3.2 Programme Coordination and Implementation Support Services</v>
      </c>
      <c r="C28" s="117">
        <v>0</v>
      </c>
      <c r="D28" s="118">
        <v>0</v>
      </c>
      <c r="E28" s="119">
        <v>0</v>
      </c>
      <c r="F28" s="117">
        <v>0</v>
      </c>
      <c r="G28" s="118">
        <v>0</v>
      </c>
      <c r="H28" s="119">
        <v>0</v>
      </c>
    </row>
    <row r="29" spans="1:8" x14ac:dyDescent="0.25">
      <c r="A29" s="19" t="s">
        <v>85</v>
      </c>
      <c r="B29" s="18"/>
      <c r="C29" s="251">
        <f t="shared" ref="C29:H29" si="2">SUM(C24:C28)</f>
        <v>0</v>
      </c>
      <c r="D29" s="251">
        <f t="shared" si="2"/>
        <v>0</v>
      </c>
      <c r="E29" s="251">
        <f t="shared" si="2"/>
        <v>0</v>
      </c>
      <c r="F29" s="251">
        <f t="shared" si="2"/>
        <v>0</v>
      </c>
      <c r="G29" s="251">
        <f t="shared" si="2"/>
        <v>0</v>
      </c>
      <c r="H29" s="251">
        <f t="shared" si="2"/>
        <v>0</v>
      </c>
    </row>
    <row r="30" spans="1:8" x14ac:dyDescent="0.25">
      <c r="A30" s="19"/>
      <c r="B30" s="17"/>
      <c r="C30" s="140"/>
      <c r="D30" s="140"/>
      <c r="E30" s="140"/>
      <c r="F30" s="140"/>
      <c r="G30" s="140"/>
      <c r="H30" s="140"/>
    </row>
    <row r="31" spans="1:8" x14ac:dyDescent="0.25">
      <c r="A31" s="21" t="s">
        <v>125</v>
      </c>
      <c r="B31" s="184"/>
      <c r="C31" s="179">
        <v>0</v>
      </c>
      <c r="D31" s="179">
        <v>0</v>
      </c>
      <c r="E31" s="179">
        <v>0</v>
      </c>
      <c r="F31" s="179">
        <v>0</v>
      </c>
      <c r="G31" s="179">
        <v>0</v>
      </c>
      <c r="H31" s="179">
        <v>0</v>
      </c>
    </row>
    <row r="32" spans="1:8" x14ac:dyDescent="0.25">
      <c r="A32" s="177"/>
      <c r="B32" s="177"/>
      <c r="C32" s="43"/>
      <c r="D32" s="180"/>
      <c r="E32" s="180"/>
      <c r="F32" s="43"/>
      <c r="G32" s="180"/>
      <c r="H32" s="180"/>
    </row>
    <row r="33" spans="1:8" x14ac:dyDescent="0.25">
      <c r="A33" s="181" t="s">
        <v>87</v>
      </c>
      <c r="B33" s="181"/>
      <c r="C33" s="183">
        <f t="shared" ref="C33:H33" si="3">C12-C21-C31</f>
        <v>0</v>
      </c>
      <c r="D33" s="183">
        <f t="shared" si="3"/>
        <v>0</v>
      </c>
      <c r="E33" s="183">
        <f t="shared" si="3"/>
        <v>0</v>
      </c>
      <c r="F33" s="183">
        <f t="shared" si="3"/>
        <v>0</v>
      </c>
      <c r="G33" s="183">
        <f t="shared" si="3"/>
        <v>0</v>
      </c>
      <c r="H33" s="183">
        <f t="shared" si="3"/>
        <v>0</v>
      </c>
    </row>
    <row r="34" spans="1:8" ht="15.75" thickBot="1" x14ac:dyDescent="0.3">
      <c r="A34" s="29" t="s">
        <v>78</v>
      </c>
      <c r="B34" s="177"/>
      <c r="C34" s="43"/>
      <c r="D34" s="180"/>
      <c r="E34" s="180"/>
      <c r="F34" s="43"/>
      <c r="G34" s="180"/>
      <c r="H34" s="180"/>
    </row>
    <row r="35" spans="1:8" x14ac:dyDescent="0.25">
      <c r="A35" s="204" t="s">
        <v>79</v>
      </c>
      <c r="B35" s="204"/>
      <c r="C35" s="207">
        <v>0</v>
      </c>
      <c r="D35" s="262"/>
      <c r="E35" s="263"/>
      <c r="F35" s="207">
        <v>0</v>
      </c>
      <c r="G35" s="262"/>
      <c r="H35" s="263"/>
    </row>
    <row r="36" spans="1:8" x14ac:dyDescent="0.25">
      <c r="A36" s="204" t="s">
        <v>80</v>
      </c>
      <c r="B36" s="204"/>
      <c r="C36" s="208">
        <v>0</v>
      </c>
      <c r="D36" s="264"/>
      <c r="E36" s="265"/>
      <c r="F36" s="208">
        <v>0</v>
      </c>
      <c r="G36" s="264"/>
      <c r="H36" s="265"/>
    </row>
    <row r="37" spans="1:8" ht="15.75" thickBot="1" x14ac:dyDescent="0.3">
      <c r="A37" s="204" t="s">
        <v>81</v>
      </c>
      <c r="B37" s="204"/>
      <c r="C37" s="209">
        <v>0</v>
      </c>
      <c r="D37" s="266"/>
      <c r="E37" s="267"/>
      <c r="F37" s="209">
        <v>0</v>
      </c>
      <c r="G37" s="266"/>
      <c r="H37" s="267"/>
    </row>
    <row r="38" spans="1:8" ht="15.75" thickBot="1" x14ac:dyDescent="0.3">
      <c r="A38" s="210" t="s">
        <v>82</v>
      </c>
      <c r="B38" s="210"/>
      <c r="C38" s="206">
        <f>SUM(C35:C37)</f>
        <v>0</v>
      </c>
      <c r="D38" s="206"/>
      <c r="E38" s="206"/>
      <c r="F38" s="206">
        <f>SUM(F35:F37)</f>
        <v>0</v>
      </c>
      <c r="G38" s="206"/>
      <c r="H38" s="206"/>
    </row>
    <row r="39" spans="1:8" ht="15.75" thickTop="1" x14ac:dyDescent="0.25"/>
  </sheetData>
  <mergeCells count="5">
    <mergeCell ref="A1:B6"/>
    <mergeCell ref="C1:E1"/>
    <mergeCell ref="F1:H1"/>
    <mergeCell ref="C6:E6"/>
    <mergeCell ref="F6:H6"/>
  </mergeCells>
  <dataValidations count="11">
    <dataValidation allowBlank="1" showInputMessage="1" showErrorMessage="1" prompt="Provide Category Description" sqref="B15:B20" xr:uid="{00000000-0002-0000-0900-000000000000}"/>
    <dataValidation allowBlank="1" showInputMessage="1" showErrorMessage="1" prompt="Funds received since Inception TD" sqref="E11 H11" xr:uid="{00000000-0002-0000-0900-000001000000}"/>
    <dataValidation allowBlank="1" showInputMessage="1" showErrorMessage="1" prompt="Must be Zero" sqref="H8:H10 E8:E10" xr:uid="{00000000-0002-0000-0900-000002000000}"/>
    <dataValidation allowBlank="1" showInputMessage="1" showErrorMessage="1" prompt="Provide Opening Balance at Year start Date" sqref="D8:D10 G8:G10" xr:uid="{00000000-0002-0000-0900-000003000000}"/>
    <dataValidation allowBlank="1" showInputMessage="1" showErrorMessage="1" prompt="Provide Opening Balance at quarter starting Date" sqref="F8:F10 C8:C10" xr:uid="{00000000-0002-0000-0900-000004000000}"/>
    <dataValidation allowBlank="1" showInputMessage="1" showErrorMessage="1" prompt="Provide Component Description" sqref="B24:B28" xr:uid="{00000000-0002-0000-0900-000005000000}"/>
    <dataValidation allowBlank="1" showInputMessage="1" showErrorMessage="1" prompt="Provide cumulative todate expenditure since inception" sqref="E24:E28 H24:H28" xr:uid="{00000000-0002-0000-0900-000006000000}"/>
    <dataValidation allowBlank="1" showInputMessage="1" showErrorMessage="1" prompt="Provide cumulative year to date expenditure" sqref="D24:D28 G24:G28" xr:uid="{00000000-0002-0000-0900-000007000000}"/>
    <dataValidation allowBlank="1" showInputMessage="1" showErrorMessage="1" prompt="Provide quarterly expenditure" sqref="F24:F28 C15:H20 C24:C28" xr:uid="{00000000-0002-0000-0900-000008000000}"/>
    <dataValidation allowBlank="1" showInputMessage="1" showErrorMessage="1" prompt="Provide Funds received during the FY" sqref="D11 G11" xr:uid="{00000000-0002-0000-0900-000009000000}"/>
    <dataValidation allowBlank="1" showInputMessage="1" showErrorMessage="1" prompt="Provide Funds received during the qtr" sqref="C11 F11" xr:uid="{00000000-0002-0000-0900-00000A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6"/>
  <sheetViews>
    <sheetView view="pageBreakPreview" zoomScaleSheetLayoutView="100" workbookViewId="0">
      <selection activeCell="C13" sqref="C13"/>
    </sheetView>
  </sheetViews>
  <sheetFormatPr defaultRowHeight="12" x14ac:dyDescent="0.2"/>
  <cols>
    <col min="1" max="1" width="5.42578125" style="73" customWidth="1"/>
    <col min="2" max="2" width="39.85546875" style="73" customWidth="1"/>
    <col min="3" max="3" width="16.140625" style="73" customWidth="1"/>
    <col min="4" max="15" width="12.85546875" style="73" customWidth="1"/>
    <col min="16" max="233" width="9.140625" style="73"/>
    <col min="234" max="234" width="4.28515625" style="73" customWidth="1"/>
    <col min="235" max="235" width="29.140625" style="73" customWidth="1"/>
    <col min="236" max="236" width="20.140625" style="73" bestFit="1" customWidth="1"/>
    <col min="237" max="237" width="19.85546875" style="73" bestFit="1" customWidth="1"/>
    <col min="238" max="238" width="20.42578125" style="73" bestFit="1" customWidth="1"/>
    <col min="239" max="489" width="9.140625" style="73"/>
    <col min="490" max="490" width="4.28515625" style="73" customWidth="1"/>
    <col min="491" max="491" width="29.140625" style="73" customWidth="1"/>
    <col min="492" max="492" width="20.140625" style="73" bestFit="1" customWidth="1"/>
    <col min="493" max="493" width="19.85546875" style="73" bestFit="1" customWidth="1"/>
    <col min="494" max="494" width="20.42578125" style="73" bestFit="1" customWidth="1"/>
    <col min="495" max="745" width="9.140625" style="73"/>
    <col min="746" max="746" width="4.28515625" style="73" customWidth="1"/>
    <col min="747" max="747" width="29.140625" style="73" customWidth="1"/>
    <col min="748" max="748" width="20.140625" style="73" bestFit="1" customWidth="1"/>
    <col min="749" max="749" width="19.85546875" style="73" bestFit="1" customWidth="1"/>
    <col min="750" max="750" width="20.42578125" style="73" bestFit="1" customWidth="1"/>
    <col min="751" max="1001" width="9.140625" style="73"/>
    <col min="1002" max="1002" width="4.28515625" style="73" customWidth="1"/>
    <col min="1003" max="1003" width="29.140625" style="73" customWidth="1"/>
    <col min="1004" max="1004" width="20.140625" style="73" bestFit="1" customWidth="1"/>
    <col min="1005" max="1005" width="19.85546875" style="73" bestFit="1" customWidth="1"/>
    <col min="1006" max="1006" width="20.42578125" style="73" bestFit="1" customWidth="1"/>
    <col min="1007" max="1257" width="9.140625" style="73"/>
    <col min="1258" max="1258" width="4.28515625" style="73" customWidth="1"/>
    <col min="1259" max="1259" width="29.140625" style="73" customWidth="1"/>
    <col min="1260" max="1260" width="20.140625" style="73" bestFit="1" customWidth="1"/>
    <col min="1261" max="1261" width="19.85546875" style="73" bestFit="1" customWidth="1"/>
    <col min="1262" max="1262" width="20.42578125" style="73" bestFit="1" customWidth="1"/>
    <col min="1263" max="1513" width="9.140625" style="73"/>
    <col min="1514" max="1514" width="4.28515625" style="73" customWidth="1"/>
    <col min="1515" max="1515" width="29.140625" style="73" customWidth="1"/>
    <col min="1516" max="1516" width="20.140625" style="73" bestFit="1" customWidth="1"/>
    <col min="1517" max="1517" width="19.85546875" style="73" bestFit="1" customWidth="1"/>
    <col min="1518" max="1518" width="20.42578125" style="73" bestFit="1" customWidth="1"/>
    <col min="1519" max="1769" width="9.140625" style="73"/>
    <col min="1770" max="1770" width="4.28515625" style="73" customWidth="1"/>
    <col min="1771" max="1771" width="29.140625" style="73" customWidth="1"/>
    <col min="1772" max="1772" width="20.140625" style="73" bestFit="1" customWidth="1"/>
    <col min="1773" max="1773" width="19.85546875" style="73" bestFit="1" customWidth="1"/>
    <col min="1774" max="1774" width="20.42578125" style="73" bestFit="1" customWidth="1"/>
    <col min="1775" max="2025" width="9.140625" style="73"/>
    <col min="2026" max="2026" width="4.28515625" style="73" customWidth="1"/>
    <col min="2027" max="2027" width="29.140625" style="73" customWidth="1"/>
    <col min="2028" max="2028" width="20.140625" style="73" bestFit="1" customWidth="1"/>
    <col min="2029" max="2029" width="19.85546875" style="73" bestFit="1" customWidth="1"/>
    <col min="2030" max="2030" width="20.42578125" style="73" bestFit="1" customWidth="1"/>
    <col min="2031" max="2281" width="9.140625" style="73"/>
    <col min="2282" max="2282" width="4.28515625" style="73" customWidth="1"/>
    <col min="2283" max="2283" width="29.140625" style="73" customWidth="1"/>
    <col min="2284" max="2284" width="20.140625" style="73" bestFit="1" customWidth="1"/>
    <col min="2285" max="2285" width="19.85546875" style="73" bestFit="1" customWidth="1"/>
    <col min="2286" max="2286" width="20.42578125" style="73" bestFit="1" customWidth="1"/>
    <col min="2287" max="2537" width="9.140625" style="73"/>
    <col min="2538" max="2538" width="4.28515625" style="73" customWidth="1"/>
    <col min="2539" max="2539" width="29.140625" style="73" customWidth="1"/>
    <col min="2540" max="2540" width="20.140625" style="73" bestFit="1" customWidth="1"/>
    <col min="2541" max="2541" width="19.85546875" style="73" bestFit="1" customWidth="1"/>
    <col min="2542" max="2542" width="20.42578125" style="73" bestFit="1" customWidth="1"/>
    <col min="2543" max="2793" width="9.140625" style="73"/>
    <col min="2794" max="2794" width="4.28515625" style="73" customWidth="1"/>
    <col min="2795" max="2795" width="29.140625" style="73" customWidth="1"/>
    <col min="2796" max="2796" width="20.140625" style="73" bestFit="1" customWidth="1"/>
    <col min="2797" max="2797" width="19.85546875" style="73" bestFit="1" customWidth="1"/>
    <col min="2798" max="2798" width="20.42578125" style="73" bestFit="1" customWidth="1"/>
    <col min="2799" max="3049" width="9.140625" style="73"/>
    <col min="3050" max="3050" width="4.28515625" style="73" customWidth="1"/>
    <col min="3051" max="3051" width="29.140625" style="73" customWidth="1"/>
    <col min="3052" max="3052" width="20.140625" style="73" bestFit="1" customWidth="1"/>
    <col min="3053" max="3053" width="19.85546875" style="73" bestFit="1" customWidth="1"/>
    <col min="3054" max="3054" width="20.42578125" style="73" bestFit="1" customWidth="1"/>
    <col min="3055" max="3305" width="9.140625" style="73"/>
    <col min="3306" max="3306" width="4.28515625" style="73" customWidth="1"/>
    <col min="3307" max="3307" width="29.140625" style="73" customWidth="1"/>
    <col min="3308" max="3308" width="20.140625" style="73" bestFit="1" customWidth="1"/>
    <col min="3309" max="3309" width="19.85546875" style="73" bestFit="1" customWidth="1"/>
    <col min="3310" max="3310" width="20.42578125" style="73" bestFit="1" customWidth="1"/>
    <col min="3311" max="3561" width="9.140625" style="73"/>
    <col min="3562" max="3562" width="4.28515625" style="73" customWidth="1"/>
    <col min="3563" max="3563" width="29.140625" style="73" customWidth="1"/>
    <col min="3564" max="3564" width="20.140625" style="73" bestFit="1" customWidth="1"/>
    <col min="3565" max="3565" width="19.85546875" style="73" bestFit="1" customWidth="1"/>
    <col min="3566" max="3566" width="20.42578125" style="73" bestFit="1" customWidth="1"/>
    <col min="3567" max="3817" width="9.140625" style="73"/>
    <col min="3818" max="3818" width="4.28515625" style="73" customWidth="1"/>
    <col min="3819" max="3819" width="29.140625" style="73" customWidth="1"/>
    <col min="3820" max="3820" width="20.140625" style="73" bestFit="1" customWidth="1"/>
    <col min="3821" max="3821" width="19.85546875" style="73" bestFit="1" customWidth="1"/>
    <col min="3822" max="3822" width="20.42578125" style="73" bestFit="1" customWidth="1"/>
    <col min="3823" max="4073" width="9.140625" style="73"/>
    <col min="4074" max="4074" width="4.28515625" style="73" customWidth="1"/>
    <col min="4075" max="4075" width="29.140625" style="73" customWidth="1"/>
    <col min="4076" max="4076" width="20.140625" style="73" bestFit="1" customWidth="1"/>
    <col min="4077" max="4077" width="19.85546875" style="73" bestFit="1" customWidth="1"/>
    <col min="4078" max="4078" width="20.42578125" style="73" bestFit="1" customWidth="1"/>
    <col min="4079" max="4329" width="9.140625" style="73"/>
    <col min="4330" max="4330" width="4.28515625" style="73" customWidth="1"/>
    <col min="4331" max="4331" width="29.140625" style="73" customWidth="1"/>
    <col min="4332" max="4332" width="20.140625" style="73" bestFit="1" customWidth="1"/>
    <col min="4333" max="4333" width="19.85546875" style="73" bestFit="1" customWidth="1"/>
    <col min="4334" max="4334" width="20.42578125" style="73" bestFit="1" customWidth="1"/>
    <col min="4335" max="4585" width="9.140625" style="73"/>
    <col min="4586" max="4586" width="4.28515625" style="73" customWidth="1"/>
    <col min="4587" max="4587" width="29.140625" style="73" customWidth="1"/>
    <col min="4588" max="4588" width="20.140625" style="73" bestFit="1" customWidth="1"/>
    <col min="4589" max="4589" width="19.85546875" style="73" bestFit="1" customWidth="1"/>
    <col min="4590" max="4590" width="20.42578125" style="73" bestFit="1" customWidth="1"/>
    <col min="4591" max="4841" width="9.140625" style="73"/>
    <col min="4842" max="4842" width="4.28515625" style="73" customWidth="1"/>
    <col min="4843" max="4843" width="29.140625" style="73" customWidth="1"/>
    <col min="4844" max="4844" width="20.140625" style="73" bestFit="1" customWidth="1"/>
    <col min="4845" max="4845" width="19.85546875" style="73" bestFit="1" customWidth="1"/>
    <col min="4846" max="4846" width="20.42578125" style="73" bestFit="1" customWidth="1"/>
    <col min="4847" max="5097" width="9.140625" style="73"/>
    <col min="5098" max="5098" width="4.28515625" style="73" customWidth="1"/>
    <col min="5099" max="5099" width="29.140625" style="73" customWidth="1"/>
    <col min="5100" max="5100" width="20.140625" style="73" bestFit="1" customWidth="1"/>
    <col min="5101" max="5101" width="19.85546875" style="73" bestFit="1" customWidth="1"/>
    <col min="5102" max="5102" width="20.42578125" style="73" bestFit="1" customWidth="1"/>
    <col min="5103" max="5353" width="9.140625" style="73"/>
    <col min="5354" max="5354" width="4.28515625" style="73" customWidth="1"/>
    <col min="5355" max="5355" width="29.140625" style="73" customWidth="1"/>
    <col min="5356" max="5356" width="20.140625" style="73" bestFit="1" customWidth="1"/>
    <col min="5357" max="5357" width="19.85546875" style="73" bestFit="1" customWidth="1"/>
    <col min="5358" max="5358" width="20.42578125" style="73" bestFit="1" customWidth="1"/>
    <col min="5359" max="5609" width="9.140625" style="73"/>
    <col min="5610" max="5610" width="4.28515625" style="73" customWidth="1"/>
    <col min="5611" max="5611" width="29.140625" style="73" customWidth="1"/>
    <col min="5612" max="5612" width="20.140625" style="73" bestFit="1" customWidth="1"/>
    <col min="5613" max="5613" width="19.85546875" style="73" bestFit="1" customWidth="1"/>
    <col min="5614" max="5614" width="20.42578125" style="73" bestFit="1" customWidth="1"/>
    <col min="5615" max="5865" width="9.140625" style="73"/>
    <col min="5866" max="5866" width="4.28515625" style="73" customWidth="1"/>
    <col min="5867" max="5867" width="29.140625" style="73" customWidth="1"/>
    <col min="5868" max="5868" width="20.140625" style="73" bestFit="1" customWidth="1"/>
    <col min="5869" max="5869" width="19.85546875" style="73" bestFit="1" customWidth="1"/>
    <col min="5870" max="5870" width="20.42578125" style="73" bestFit="1" customWidth="1"/>
    <col min="5871" max="6121" width="9.140625" style="73"/>
    <col min="6122" max="6122" width="4.28515625" style="73" customWidth="1"/>
    <col min="6123" max="6123" width="29.140625" style="73" customWidth="1"/>
    <col min="6124" max="6124" width="20.140625" style="73" bestFit="1" customWidth="1"/>
    <col min="6125" max="6125" width="19.85546875" style="73" bestFit="1" customWidth="1"/>
    <col min="6126" max="6126" width="20.42578125" style="73" bestFit="1" customWidth="1"/>
    <col min="6127" max="6377" width="9.140625" style="73"/>
    <col min="6378" max="6378" width="4.28515625" style="73" customWidth="1"/>
    <col min="6379" max="6379" width="29.140625" style="73" customWidth="1"/>
    <col min="6380" max="6380" width="20.140625" style="73" bestFit="1" customWidth="1"/>
    <col min="6381" max="6381" width="19.85546875" style="73" bestFit="1" customWidth="1"/>
    <col min="6382" max="6382" width="20.42578125" style="73" bestFit="1" customWidth="1"/>
    <col min="6383" max="6633" width="9.140625" style="73"/>
    <col min="6634" max="6634" width="4.28515625" style="73" customWidth="1"/>
    <col min="6635" max="6635" width="29.140625" style="73" customWidth="1"/>
    <col min="6636" max="6636" width="20.140625" style="73" bestFit="1" customWidth="1"/>
    <col min="6637" max="6637" width="19.85546875" style="73" bestFit="1" customWidth="1"/>
    <col min="6638" max="6638" width="20.42578125" style="73" bestFit="1" customWidth="1"/>
    <col min="6639" max="6889" width="9.140625" style="73"/>
    <col min="6890" max="6890" width="4.28515625" style="73" customWidth="1"/>
    <col min="6891" max="6891" width="29.140625" style="73" customWidth="1"/>
    <col min="6892" max="6892" width="20.140625" style="73" bestFit="1" customWidth="1"/>
    <col min="6893" max="6893" width="19.85546875" style="73" bestFit="1" customWidth="1"/>
    <col min="6894" max="6894" width="20.42578125" style="73" bestFit="1" customWidth="1"/>
    <col min="6895" max="7145" width="9.140625" style="73"/>
    <col min="7146" max="7146" width="4.28515625" style="73" customWidth="1"/>
    <col min="7147" max="7147" width="29.140625" style="73" customWidth="1"/>
    <col min="7148" max="7148" width="20.140625" style="73" bestFit="1" customWidth="1"/>
    <col min="7149" max="7149" width="19.85546875" style="73" bestFit="1" customWidth="1"/>
    <col min="7150" max="7150" width="20.42578125" style="73" bestFit="1" customWidth="1"/>
    <col min="7151" max="7401" width="9.140625" style="73"/>
    <col min="7402" max="7402" width="4.28515625" style="73" customWidth="1"/>
    <col min="7403" max="7403" width="29.140625" style="73" customWidth="1"/>
    <col min="7404" max="7404" width="20.140625" style="73" bestFit="1" customWidth="1"/>
    <col min="7405" max="7405" width="19.85546875" style="73" bestFit="1" customWidth="1"/>
    <col min="7406" max="7406" width="20.42578125" style="73" bestFit="1" customWidth="1"/>
    <col min="7407" max="7657" width="9.140625" style="73"/>
    <col min="7658" max="7658" width="4.28515625" style="73" customWidth="1"/>
    <col min="7659" max="7659" width="29.140625" style="73" customWidth="1"/>
    <col min="7660" max="7660" width="20.140625" style="73" bestFit="1" customWidth="1"/>
    <col min="7661" max="7661" width="19.85546875" style="73" bestFit="1" customWidth="1"/>
    <col min="7662" max="7662" width="20.42578125" style="73" bestFit="1" customWidth="1"/>
    <col min="7663" max="7913" width="9.140625" style="73"/>
    <col min="7914" max="7914" width="4.28515625" style="73" customWidth="1"/>
    <col min="7915" max="7915" width="29.140625" style="73" customWidth="1"/>
    <col min="7916" max="7916" width="20.140625" style="73" bestFit="1" customWidth="1"/>
    <col min="7917" max="7917" width="19.85546875" style="73" bestFit="1" customWidth="1"/>
    <col min="7918" max="7918" width="20.42578125" style="73" bestFit="1" customWidth="1"/>
    <col min="7919" max="8169" width="9.140625" style="73"/>
    <col min="8170" max="8170" width="4.28515625" style="73" customWidth="1"/>
    <col min="8171" max="8171" width="29.140625" style="73" customWidth="1"/>
    <col min="8172" max="8172" width="20.140625" style="73" bestFit="1" customWidth="1"/>
    <col min="8173" max="8173" width="19.85546875" style="73" bestFit="1" customWidth="1"/>
    <col min="8174" max="8174" width="20.42578125" style="73" bestFit="1" customWidth="1"/>
    <col min="8175" max="8425" width="9.140625" style="73"/>
    <col min="8426" max="8426" width="4.28515625" style="73" customWidth="1"/>
    <col min="8427" max="8427" width="29.140625" style="73" customWidth="1"/>
    <col min="8428" max="8428" width="20.140625" style="73" bestFit="1" customWidth="1"/>
    <col min="8429" max="8429" width="19.85546875" style="73" bestFit="1" customWidth="1"/>
    <col min="8430" max="8430" width="20.42578125" style="73" bestFit="1" customWidth="1"/>
    <col min="8431" max="8681" width="9.140625" style="73"/>
    <col min="8682" max="8682" width="4.28515625" style="73" customWidth="1"/>
    <col min="8683" max="8683" width="29.140625" style="73" customWidth="1"/>
    <col min="8684" max="8684" width="20.140625" style="73" bestFit="1" customWidth="1"/>
    <col min="8685" max="8685" width="19.85546875" style="73" bestFit="1" customWidth="1"/>
    <col min="8686" max="8686" width="20.42578125" style="73" bestFit="1" customWidth="1"/>
    <col min="8687" max="8937" width="9.140625" style="73"/>
    <col min="8938" max="8938" width="4.28515625" style="73" customWidth="1"/>
    <col min="8939" max="8939" width="29.140625" style="73" customWidth="1"/>
    <col min="8940" max="8940" width="20.140625" style="73" bestFit="1" customWidth="1"/>
    <col min="8941" max="8941" width="19.85546875" style="73" bestFit="1" customWidth="1"/>
    <col min="8942" max="8942" width="20.42578125" style="73" bestFit="1" customWidth="1"/>
    <col min="8943" max="9193" width="9.140625" style="73"/>
    <col min="9194" max="9194" width="4.28515625" style="73" customWidth="1"/>
    <col min="9195" max="9195" width="29.140625" style="73" customWidth="1"/>
    <col min="9196" max="9196" width="20.140625" style="73" bestFit="1" customWidth="1"/>
    <col min="9197" max="9197" width="19.85546875" style="73" bestFit="1" customWidth="1"/>
    <col min="9198" max="9198" width="20.42578125" style="73" bestFit="1" customWidth="1"/>
    <col min="9199" max="9449" width="9.140625" style="73"/>
    <col min="9450" max="9450" width="4.28515625" style="73" customWidth="1"/>
    <col min="9451" max="9451" width="29.140625" style="73" customWidth="1"/>
    <col min="9452" max="9452" width="20.140625" style="73" bestFit="1" customWidth="1"/>
    <col min="9453" max="9453" width="19.85546875" style="73" bestFit="1" customWidth="1"/>
    <col min="9454" max="9454" width="20.42578125" style="73" bestFit="1" customWidth="1"/>
    <col min="9455" max="9705" width="9.140625" style="73"/>
    <col min="9706" max="9706" width="4.28515625" style="73" customWidth="1"/>
    <col min="9707" max="9707" width="29.140625" style="73" customWidth="1"/>
    <col min="9708" max="9708" width="20.140625" style="73" bestFit="1" customWidth="1"/>
    <col min="9709" max="9709" width="19.85546875" style="73" bestFit="1" customWidth="1"/>
    <col min="9710" max="9710" width="20.42578125" style="73" bestFit="1" customWidth="1"/>
    <col min="9711" max="9961" width="9.140625" style="73"/>
    <col min="9962" max="9962" width="4.28515625" style="73" customWidth="1"/>
    <col min="9963" max="9963" width="29.140625" style="73" customWidth="1"/>
    <col min="9964" max="9964" width="20.140625" style="73" bestFit="1" customWidth="1"/>
    <col min="9965" max="9965" width="19.85546875" style="73" bestFit="1" customWidth="1"/>
    <col min="9966" max="9966" width="20.42578125" style="73" bestFit="1" customWidth="1"/>
    <col min="9967" max="10217" width="9.140625" style="73"/>
    <col min="10218" max="10218" width="4.28515625" style="73" customWidth="1"/>
    <col min="10219" max="10219" width="29.140625" style="73" customWidth="1"/>
    <col min="10220" max="10220" width="20.140625" style="73" bestFit="1" customWidth="1"/>
    <col min="10221" max="10221" width="19.85546875" style="73" bestFit="1" customWidth="1"/>
    <col min="10222" max="10222" width="20.42578125" style="73" bestFit="1" customWidth="1"/>
    <col min="10223" max="10473" width="9.140625" style="73"/>
    <col min="10474" max="10474" width="4.28515625" style="73" customWidth="1"/>
    <col min="10475" max="10475" width="29.140625" style="73" customWidth="1"/>
    <col min="10476" max="10476" width="20.140625" style="73" bestFit="1" customWidth="1"/>
    <col min="10477" max="10477" width="19.85546875" style="73" bestFit="1" customWidth="1"/>
    <col min="10478" max="10478" width="20.42578125" style="73" bestFit="1" customWidth="1"/>
    <col min="10479" max="10729" width="9.140625" style="73"/>
    <col min="10730" max="10730" width="4.28515625" style="73" customWidth="1"/>
    <col min="10731" max="10731" width="29.140625" style="73" customWidth="1"/>
    <col min="10732" max="10732" width="20.140625" style="73" bestFit="1" customWidth="1"/>
    <col min="10733" max="10733" width="19.85546875" style="73" bestFit="1" customWidth="1"/>
    <col min="10734" max="10734" width="20.42578125" style="73" bestFit="1" customWidth="1"/>
    <col min="10735" max="10985" width="9.140625" style="73"/>
    <col min="10986" max="10986" width="4.28515625" style="73" customWidth="1"/>
    <col min="10987" max="10987" width="29.140625" style="73" customWidth="1"/>
    <col min="10988" max="10988" width="20.140625" style="73" bestFit="1" customWidth="1"/>
    <col min="10989" max="10989" width="19.85546875" style="73" bestFit="1" customWidth="1"/>
    <col min="10990" max="10990" width="20.42578125" style="73" bestFit="1" customWidth="1"/>
    <col min="10991" max="11241" width="9.140625" style="73"/>
    <col min="11242" max="11242" width="4.28515625" style="73" customWidth="1"/>
    <col min="11243" max="11243" width="29.140625" style="73" customWidth="1"/>
    <col min="11244" max="11244" width="20.140625" style="73" bestFit="1" customWidth="1"/>
    <col min="11245" max="11245" width="19.85546875" style="73" bestFit="1" customWidth="1"/>
    <col min="11246" max="11246" width="20.42578125" style="73" bestFit="1" customWidth="1"/>
    <col min="11247" max="11497" width="9.140625" style="73"/>
    <col min="11498" max="11498" width="4.28515625" style="73" customWidth="1"/>
    <col min="11499" max="11499" width="29.140625" style="73" customWidth="1"/>
    <col min="11500" max="11500" width="20.140625" style="73" bestFit="1" customWidth="1"/>
    <col min="11501" max="11501" width="19.85546875" style="73" bestFit="1" customWidth="1"/>
    <col min="11502" max="11502" width="20.42578125" style="73" bestFit="1" customWidth="1"/>
    <col min="11503" max="11753" width="9.140625" style="73"/>
    <col min="11754" max="11754" width="4.28515625" style="73" customWidth="1"/>
    <col min="11755" max="11755" width="29.140625" style="73" customWidth="1"/>
    <col min="11756" max="11756" width="20.140625" style="73" bestFit="1" customWidth="1"/>
    <col min="11757" max="11757" width="19.85546875" style="73" bestFit="1" customWidth="1"/>
    <col min="11758" max="11758" width="20.42578125" style="73" bestFit="1" customWidth="1"/>
    <col min="11759" max="12009" width="9.140625" style="73"/>
    <col min="12010" max="12010" width="4.28515625" style="73" customWidth="1"/>
    <col min="12011" max="12011" width="29.140625" style="73" customWidth="1"/>
    <col min="12012" max="12012" width="20.140625" style="73" bestFit="1" customWidth="1"/>
    <col min="12013" max="12013" width="19.85546875" style="73" bestFit="1" customWidth="1"/>
    <col min="12014" max="12014" width="20.42578125" style="73" bestFit="1" customWidth="1"/>
    <col min="12015" max="12265" width="9.140625" style="73"/>
    <col min="12266" max="12266" width="4.28515625" style="73" customWidth="1"/>
    <col min="12267" max="12267" width="29.140625" style="73" customWidth="1"/>
    <col min="12268" max="12268" width="20.140625" style="73" bestFit="1" customWidth="1"/>
    <col min="12269" max="12269" width="19.85546875" style="73" bestFit="1" customWidth="1"/>
    <col min="12270" max="12270" width="20.42578125" style="73" bestFit="1" customWidth="1"/>
    <col min="12271" max="12521" width="9.140625" style="73"/>
    <col min="12522" max="12522" width="4.28515625" style="73" customWidth="1"/>
    <col min="12523" max="12523" width="29.140625" style="73" customWidth="1"/>
    <col min="12524" max="12524" width="20.140625" style="73" bestFit="1" customWidth="1"/>
    <col min="12525" max="12525" width="19.85546875" style="73" bestFit="1" customWidth="1"/>
    <col min="12526" max="12526" width="20.42578125" style="73" bestFit="1" customWidth="1"/>
    <col min="12527" max="12777" width="9.140625" style="73"/>
    <col min="12778" max="12778" width="4.28515625" style="73" customWidth="1"/>
    <col min="12779" max="12779" width="29.140625" style="73" customWidth="1"/>
    <col min="12780" max="12780" width="20.140625" style="73" bestFit="1" customWidth="1"/>
    <col min="12781" max="12781" width="19.85546875" style="73" bestFit="1" customWidth="1"/>
    <col min="12782" max="12782" width="20.42578125" style="73" bestFit="1" customWidth="1"/>
    <col min="12783" max="13033" width="9.140625" style="73"/>
    <col min="13034" max="13034" width="4.28515625" style="73" customWidth="1"/>
    <col min="13035" max="13035" width="29.140625" style="73" customWidth="1"/>
    <col min="13036" max="13036" width="20.140625" style="73" bestFit="1" customWidth="1"/>
    <col min="13037" max="13037" width="19.85546875" style="73" bestFit="1" customWidth="1"/>
    <col min="13038" max="13038" width="20.42578125" style="73" bestFit="1" customWidth="1"/>
    <col min="13039" max="13289" width="9.140625" style="73"/>
    <col min="13290" max="13290" width="4.28515625" style="73" customWidth="1"/>
    <col min="13291" max="13291" width="29.140625" style="73" customWidth="1"/>
    <col min="13292" max="13292" width="20.140625" style="73" bestFit="1" customWidth="1"/>
    <col min="13293" max="13293" width="19.85546875" style="73" bestFit="1" customWidth="1"/>
    <col min="13294" max="13294" width="20.42578125" style="73" bestFit="1" customWidth="1"/>
    <col min="13295" max="13545" width="9.140625" style="73"/>
    <col min="13546" max="13546" width="4.28515625" style="73" customWidth="1"/>
    <col min="13547" max="13547" width="29.140625" style="73" customWidth="1"/>
    <col min="13548" max="13548" width="20.140625" style="73" bestFit="1" customWidth="1"/>
    <col min="13549" max="13549" width="19.85546875" style="73" bestFit="1" customWidth="1"/>
    <col min="13550" max="13550" width="20.42578125" style="73" bestFit="1" customWidth="1"/>
    <col min="13551" max="13801" width="9.140625" style="73"/>
    <col min="13802" max="13802" width="4.28515625" style="73" customWidth="1"/>
    <col min="13803" max="13803" width="29.140625" style="73" customWidth="1"/>
    <col min="13804" max="13804" width="20.140625" style="73" bestFit="1" customWidth="1"/>
    <col min="13805" max="13805" width="19.85546875" style="73" bestFit="1" customWidth="1"/>
    <col min="13806" max="13806" width="20.42578125" style="73" bestFit="1" customWidth="1"/>
    <col min="13807" max="14057" width="9.140625" style="73"/>
    <col min="14058" max="14058" width="4.28515625" style="73" customWidth="1"/>
    <col min="14059" max="14059" width="29.140625" style="73" customWidth="1"/>
    <col min="14060" max="14060" width="20.140625" style="73" bestFit="1" customWidth="1"/>
    <col min="14061" max="14061" width="19.85546875" style="73" bestFit="1" customWidth="1"/>
    <col min="14062" max="14062" width="20.42578125" style="73" bestFit="1" customWidth="1"/>
    <col min="14063" max="14313" width="9.140625" style="73"/>
    <col min="14314" max="14314" width="4.28515625" style="73" customWidth="1"/>
    <col min="14315" max="14315" width="29.140625" style="73" customWidth="1"/>
    <col min="14316" max="14316" width="20.140625" style="73" bestFit="1" customWidth="1"/>
    <col min="14317" max="14317" width="19.85546875" style="73" bestFit="1" customWidth="1"/>
    <col min="14318" max="14318" width="20.42578125" style="73" bestFit="1" customWidth="1"/>
    <col min="14319" max="14569" width="9.140625" style="73"/>
    <col min="14570" max="14570" width="4.28515625" style="73" customWidth="1"/>
    <col min="14571" max="14571" width="29.140625" style="73" customWidth="1"/>
    <col min="14572" max="14572" width="20.140625" style="73" bestFit="1" customWidth="1"/>
    <col min="14573" max="14573" width="19.85546875" style="73" bestFit="1" customWidth="1"/>
    <col min="14574" max="14574" width="20.42578125" style="73" bestFit="1" customWidth="1"/>
    <col min="14575" max="14825" width="9.140625" style="73"/>
    <col min="14826" max="14826" width="4.28515625" style="73" customWidth="1"/>
    <col min="14827" max="14827" width="29.140625" style="73" customWidth="1"/>
    <col min="14828" max="14828" width="20.140625" style="73" bestFit="1" customWidth="1"/>
    <col min="14829" max="14829" width="19.85546875" style="73" bestFit="1" customWidth="1"/>
    <col min="14830" max="14830" width="20.42578125" style="73" bestFit="1" customWidth="1"/>
    <col min="14831" max="15081" width="9.140625" style="73"/>
    <col min="15082" max="15082" width="4.28515625" style="73" customWidth="1"/>
    <col min="15083" max="15083" width="29.140625" style="73" customWidth="1"/>
    <col min="15084" max="15084" width="20.140625" style="73" bestFit="1" customWidth="1"/>
    <col min="15085" max="15085" width="19.85546875" style="73" bestFit="1" customWidth="1"/>
    <col min="15086" max="15086" width="20.42578125" style="73" bestFit="1" customWidth="1"/>
    <col min="15087" max="15337" width="9.140625" style="73"/>
    <col min="15338" max="15338" width="4.28515625" style="73" customWidth="1"/>
    <col min="15339" max="15339" width="29.140625" style="73" customWidth="1"/>
    <col min="15340" max="15340" width="20.140625" style="73" bestFit="1" customWidth="1"/>
    <col min="15341" max="15341" width="19.85546875" style="73" bestFit="1" customWidth="1"/>
    <col min="15342" max="15342" width="20.42578125" style="73" bestFit="1" customWidth="1"/>
    <col min="15343" max="15593" width="9.140625" style="73"/>
    <col min="15594" max="15594" width="4.28515625" style="73" customWidth="1"/>
    <col min="15595" max="15595" width="29.140625" style="73" customWidth="1"/>
    <col min="15596" max="15596" width="20.140625" style="73" bestFit="1" customWidth="1"/>
    <col min="15597" max="15597" width="19.85546875" style="73" bestFit="1" customWidth="1"/>
    <col min="15598" max="15598" width="20.42578125" style="73" bestFit="1" customWidth="1"/>
    <col min="15599" max="15849" width="9.140625" style="73"/>
    <col min="15850" max="15850" width="4.28515625" style="73" customWidth="1"/>
    <col min="15851" max="15851" width="29.140625" style="73" customWidth="1"/>
    <col min="15852" max="15852" width="20.140625" style="73" bestFit="1" customWidth="1"/>
    <col min="15853" max="15853" width="19.85546875" style="73" bestFit="1" customWidth="1"/>
    <col min="15854" max="15854" width="20.42578125" style="73" bestFit="1" customWidth="1"/>
    <col min="15855" max="16105" width="9.140625" style="73"/>
    <col min="16106" max="16106" width="4.28515625" style="73" customWidth="1"/>
    <col min="16107" max="16107" width="29.140625" style="73" customWidth="1"/>
    <col min="16108" max="16108" width="20.140625" style="73" bestFit="1" customWidth="1"/>
    <col min="16109" max="16109" width="19.85546875" style="73" bestFit="1" customWidth="1"/>
    <col min="16110" max="16110" width="20.42578125" style="73" bestFit="1" customWidth="1"/>
    <col min="16111" max="16361" width="9.140625" style="73"/>
    <col min="16362" max="16384" width="9.140625" style="73" customWidth="1"/>
  </cols>
  <sheetData>
    <row r="1" spans="1:24" ht="20.25" x14ac:dyDescent="0.3">
      <c r="A1" s="359" t="s">
        <v>106</v>
      </c>
      <c r="B1" s="359"/>
      <c r="C1" s="359"/>
      <c r="D1" s="359"/>
      <c r="E1" s="359"/>
      <c r="F1" s="359"/>
      <c r="G1" s="359"/>
      <c r="H1" s="359"/>
      <c r="I1" s="359"/>
    </row>
    <row r="3" spans="1:24" ht="12.75" x14ac:dyDescent="0.2">
      <c r="A3" s="256" t="s">
        <v>213</v>
      </c>
      <c r="B3" s="257"/>
      <c r="C3" s="257"/>
      <c r="D3" s="243"/>
      <c r="E3" s="243"/>
      <c r="F3" s="243"/>
      <c r="G3" s="243"/>
      <c r="H3" s="243"/>
      <c r="I3" s="243"/>
      <c r="J3" s="243"/>
      <c r="K3" s="243"/>
      <c r="L3" s="243"/>
      <c r="M3" s="243"/>
      <c r="N3" s="243"/>
      <c r="O3" s="243"/>
    </row>
    <row r="4" spans="1:24" ht="12.75" x14ac:dyDescent="0.2">
      <c r="A4" s="330" t="s">
        <v>212</v>
      </c>
      <c r="B4" s="325"/>
      <c r="C4" s="325"/>
      <c r="D4" s="326"/>
      <c r="E4" s="243"/>
      <c r="F4" s="243"/>
      <c r="G4" s="243"/>
      <c r="H4" s="243"/>
      <c r="I4" s="243"/>
      <c r="J4" s="243"/>
      <c r="K4" s="243"/>
      <c r="L4" s="243"/>
      <c r="M4" s="243"/>
      <c r="N4" s="243"/>
      <c r="O4" s="243"/>
    </row>
    <row r="5" spans="1:24" ht="12.75" x14ac:dyDescent="0.2">
      <c r="A5" s="258" t="s">
        <v>74</v>
      </c>
      <c r="B5" s="259"/>
      <c r="C5" s="259"/>
      <c r="D5" s="171" t="s">
        <v>181</v>
      </c>
      <c r="E5" s="300" t="s">
        <v>68</v>
      </c>
      <c r="F5" s="171" t="s">
        <v>182</v>
      </c>
      <c r="G5" s="74"/>
      <c r="H5" s="74"/>
      <c r="I5" s="74"/>
      <c r="J5" s="328"/>
      <c r="K5" s="328"/>
      <c r="L5" s="328"/>
      <c r="M5" s="328"/>
      <c r="N5" s="328"/>
      <c r="O5" s="328"/>
    </row>
    <row r="6" spans="1:24" ht="12.75" thickBot="1" x14ac:dyDescent="0.25">
      <c r="A6" s="366"/>
      <c r="B6" s="366"/>
      <c r="C6" s="366"/>
      <c r="D6" s="366"/>
      <c r="E6" s="366"/>
      <c r="F6" s="366"/>
    </row>
    <row r="7" spans="1:24" x14ac:dyDescent="0.2">
      <c r="A7" s="75"/>
      <c r="B7" s="76"/>
      <c r="C7" s="158"/>
      <c r="D7" s="360" t="s">
        <v>207</v>
      </c>
      <c r="E7" s="361"/>
      <c r="F7" s="362"/>
      <c r="G7" s="360" t="s">
        <v>208</v>
      </c>
      <c r="H7" s="361"/>
      <c r="I7" s="362"/>
      <c r="J7" s="360" t="s">
        <v>209</v>
      </c>
      <c r="K7" s="361"/>
      <c r="L7" s="362"/>
      <c r="M7" s="360" t="s">
        <v>206</v>
      </c>
      <c r="N7" s="361"/>
      <c r="O7" s="362"/>
      <c r="X7" s="73" t="str">
        <f>'Cash Forecast'!M7</f>
        <v>EU Grant (2000004600) - USD</v>
      </c>
    </row>
    <row r="8" spans="1:24" x14ac:dyDescent="0.2">
      <c r="A8" s="367" t="s">
        <v>7</v>
      </c>
      <c r="B8" s="368"/>
      <c r="C8" s="150"/>
      <c r="D8" s="77"/>
      <c r="E8" s="78"/>
      <c r="F8" s="79"/>
      <c r="G8" s="77"/>
      <c r="H8" s="78"/>
      <c r="I8" s="79"/>
      <c r="J8" s="77"/>
      <c r="K8" s="78"/>
      <c r="L8" s="79"/>
      <c r="M8" s="77"/>
      <c r="N8" s="78"/>
      <c r="O8" s="79"/>
    </row>
    <row r="9" spans="1:24" x14ac:dyDescent="0.2">
      <c r="A9" s="367" t="s">
        <v>4</v>
      </c>
      <c r="B9" s="368"/>
      <c r="C9" s="150"/>
      <c r="D9" s="69" t="s">
        <v>33</v>
      </c>
      <c r="E9" s="70" t="s">
        <v>8</v>
      </c>
      <c r="F9" s="71" t="s">
        <v>42</v>
      </c>
      <c r="G9" s="69" t="s">
        <v>33</v>
      </c>
      <c r="H9" s="70" t="s">
        <v>8</v>
      </c>
      <c r="I9" s="71" t="s">
        <v>42</v>
      </c>
      <c r="J9" s="69" t="s">
        <v>33</v>
      </c>
      <c r="K9" s="70" t="s">
        <v>8</v>
      </c>
      <c r="L9" s="71" t="s">
        <v>42</v>
      </c>
      <c r="M9" s="69" t="s">
        <v>33</v>
      </c>
      <c r="N9" s="70" t="s">
        <v>8</v>
      </c>
      <c r="O9" s="71" t="s">
        <v>42</v>
      </c>
    </row>
    <row r="10" spans="1:24" x14ac:dyDescent="0.2">
      <c r="A10" s="80"/>
      <c r="B10" s="81"/>
      <c r="C10" s="150" t="s">
        <v>67</v>
      </c>
      <c r="D10" s="69" t="s">
        <v>34</v>
      </c>
      <c r="E10" s="70" t="s">
        <v>34</v>
      </c>
      <c r="F10" s="71" t="s">
        <v>105</v>
      </c>
      <c r="G10" s="69" t="s">
        <v>34</v>
      </c>
      <c r="H10" s="70" t="s">
        <v>34</v>
      </c>
      <c r="I10" s="71" t="s">
        <v>105</v>
      </c>
      <c r="J10" s="69" t="s">
        <v>34</v>
      </c>
      <c r="K10" s="70" t="s">
        <v>34</v>
      </c>
      <c r="L10" s="71" t="s">
        <v>105</v>
      </c>
      <c r="M10" s="69" t="s">
        <v>34</v>
      </c>
      <c r="N10" s="70" t="s">
        <v>34</v>
      </c>
      <c r="O10" s="71" t="s">
        <v>105</v>
      </c>
    </row>
    <row r="11" spans="1:24" x14ac:dyDescent="0.2">
      <c r="A11" s="80"/>
      <c r="B11" s="81"/>
      <c r="C11" s="150"/>
      <c r="D11" s="72" t="s">
        <v>3</v>
      </c>
      <c r="E11" s="72" t="s">
        <v>3</v>
      </c>
      <c r="F11" s="71" t="s">
        <v>32</v>
      </c>
      <c r="G11" s="72" t="s">
        <v>3</v>
      </c>
      <c r="H11" s="72" t="s">
        <v>3</v>
      </c>
      <c r="I11" s="71" t="s">
        <v>32</v>
      </c>
      <c r="J11" s="72" t="s">
        <v>3</v>
      </c>
      <c r="K11" s="72" t="s">
        <v>3</v>
      </c>
      <c r="L11" s="71" t="s">
        <v>32</v>
      </c>
      <c r="M11" s="72" t="s">
        <v>3</v>
      </c>
      <c r="N11" s="72" t="s">
        <v>3</v>
      </c>
      <c r="O11" s="71" t="s">
        <v>32</v>
      </c>
    </row>
    <row r="12" spans="1:24" x14ac:dyDescent="0.2">
      <c r="A12" s="80"/>
      <c r="B12" s="81"/>
      <c r="C12" s="150"/>
      <c r="D12" s="82"/>
      <c r="E12" s="83"/>
      <c r="F12" s="84"/>
      <c r="G12" s="82"/>
      <c r="H12" s="83"/>
      <c r="I12" s="84"/>
      <c r="J12" s="82"/>
      <c r="K12" s="83"/>
      <c r="L12" s="84"/>
      <c r="M12" s="82"/>
      <c r="N12" s="83"/>
      <c r="O12" s="84"/>
    </row>
    <row r="13" spans="1:24" x14ac:dyDescent="0.2">
      <c r="A13" s="85"/>
      <c r="B13" s="86"/>
      <c r="C13" s="86"/>
      <c r="D13" s="67" t="s">
        <v>16</v>
      </c>
      <c r="E13" s="67" t="s">
        <v>17</v>
      </c>
      <c r="F13" s="68" t="s">
        <v>18</v>
      </c>
      <c r="G13" s="67" t="s">
        <v>19</v>
      </c>
      <c r="H13" s="67" t="s">
        <v>20</v>
      </c>
      <c r="I13" s="68" t="s">
        <v>21</v>
      </c>
      <c r="J13" s="67" t="s">
        <v>19</v>
      </c>
      <c r="K13" s="67" t="s">
        <v>20</v>
      </c>
      <c r="L13" s="68" t="s">
        <v>21</v>
      </c>
      <c r="M13" s="67" t="s">
        <v>19</v>
      </c>
      <c r="N13" s="67" t="s">
        <v>20</v>
      </c>
      <c r="O13" s="68" t="s">
        <v>21</v>
      </c>
    </row>
    <row r="14" spans="1:24" x14ac:dyDescent="0.2">
      <c r="A14" s="80"/>
      <c r="B14" s="87"/>
      <c r="C14" s="78"/>
      <c r="D14" s="363" t="s">
        <v>197</v>
      </c>
      <c r="E14" s="364"/>
      <c r="F14" s="365"/>
      <c r="G14" s="363" t="s">
        <v>197</v>
      </c>
      <c r="H14" s="364"/>
      <c r="I14" s="365"/>
      <c r="J14" s="363" t="s">
        <v>197</v>
      </c>
      <c r="K14" s="364"/>
      <c r="L14" s="365"/>
      <c r="M14" s="363" t="s">
        <v>197</v>
      </c>
      <c r="N14" s="364"/>
      <c r="O14" s="365"/>
    </row>
    <row r="15" spans="1:24" x14ac:dyDescent="0.2">
      <c r="A15" s="88" t="s">
        <v>30</v>
      </c>
      <c r="B15" s="89"/>
      <c r="C15" s="152"/>
      <c r="D15" s="90"/>
      <c r="E15" s="91"/>
      <c r="F15" s="92"/>
      <c r="G15" s="90"/>
      <c r="H15" s="91"/>
      <c r="I15" s="92"/>
      <c r="J15" s="90"/>
      <c r="K15" s="91"/>
      <c r="L15" s="92"/>
      <c r="M15" s="90"/>
      <c r="N15" s="91"/>
      <c r="O15" s="92"/>
    </row>
    <row r="16" spans="1:24" ht="25.5" x14ac:dyDescent="0.2">
      <c r="A16" s="172">
        <v>1</v>
      </c>
      <c r="B16" s="175" t="s">
        <v>198</v>
      </c>
      <c r="C16" s="157"/>
      <c r="D16" s="230">
        <v>0</v>
      </c>
      <c r="E16" s="230">
        <v>0</v>
      </c>
      <c r="F16" s="231">
        <f>D16+E16</f>
        <v>0</v>
      </c>
      <c r="G16" s="230">
        <v>0</v>
      </c>
      <c r="H16" s="230">
        <v>0</v>
      </c>
      <c r="I16" s="231">
        <f>G16+H16</f>
        <v>0</v>
      </c>
      <c r="J16" s="230">
        <v>0</v>
      </c>
      <c r="K16" s="230">
        <v>0</v>
      </c>
      <c r="L16" s="231">
        <f>J16+K16</f>
        <v>0</v>
      </c>
      <c r="M16" s="230">
        <v>0</v>
      </c>
      <c r="N16" s="230">
        <v>0</v>
      </c>
      <c r="O16" s="231">
        <f>M16+N16</f>
        <v>0</v>
      </c>
    </row>
    <row r="17" spans="1:15" ht="25.5" x14ac:dyDescent="0.2">
      <c r="A17" s="172">
        <v>2</v>
      </c>
      <c r="B17" s="175" t="s">
        <v>199</v>
      </c>
      <c r="C17" s="157"/>
      <c r="D17" s="230">
        <v>0</v>
      </c>
      <c r="E17" s="230">
        <v>0</v>
      </c>
      <c r="F17" s="231">
        <f t="shared" ref="F17:F21" si="0">D17+E17</f>
        <v>0</v>
      </c>
      <c r="G17" s="230">
        <v>0</v>
      </c>
      <c r="H17" s="230">
        <v>0</v>
      </c>
      <c r="I17" s="231">
        <f t="shared" ref="I17:I21" si="1">G17+H17</f>
        <v>0</v>
      </c>
      <c r="J17" s="230">
        <v>0</v>
      </c>
      <c r="K17" s="230">
        <v>0</v>
      </c>
      <c r="L17" s="231">
        <f t="shared" ref="L17:L21" si="2">J17+K17</f>
        <v>0</v>
      </c>
      <c r="M17" s="230">
        <v>0</v>
      </c>
      <c r="N17" s="230">
        <v>0</v>
      </c>
      <c r="O17" s="231">
        <f t="shared" ref="O17:O21" si="3">M17+N17</f>
        <v>0</v>
      </c>
    </row>
    <row r="18" spans="1:15" ht="38.25" x14ac:dyDescent="0.2">
      <c r="A18" s="172">
        <v>3</v>
      </c>
      <c r="B18" s="175" t="s">
        <v>200</v>
      </c>
      <c r="C18" s="157"/>
      <c r="D18" s="230">
        <v>0</v>
      </c>
      <c r="E18" s="230">
        <v>0</v>
      </c>
      <c r="F18" s="231">
        <f t="shared" si="0"/>
        <v>0</v>
      </c>
      <c r="G18" s="230">
        <v>0</v>
      </c>
      <c r="H18" s="230">
        <v>0</v>
      </c>
      <c r="I18" s="231">
        <f t="shared" si="1"/>
        <v>0</v>
      </c>
      <c r="J18" s="230">
        <v>0</v>
      </c>
      <c r="K18" s="230">
        <v>0</v>
      </c>
      <c r="L18" s="231">
        <f t="shared" si="2"/>
        <v>0</v>
      </c>
      <c r="M18" s="230">
        <v>0</v>
      </c>
      <c r="N18" s="230">
        <v>0</v>
      </c>
      <c r="O18" s="231">
        <f t="shared" si="3"/>
        <v>0</v>
      </c>
    </row>
    <row r="19" spans="1:15" ht="25.5" x14ac:dyDescent="0.2">
      <c r="A19" s="172">
        <v>4</v>
      </c>
      <c r="B19" s="175" t="s">
        <v>210</v>
      </c>
      <c r="C19" s="157"/>
      <c r="D19" s="230">
        <v>0</v>
      </c>
      <c r="E19" s="230">
        <v>0</v>
      </c>
      <c r="F19" s="231">
        <f t="shared" ref="F19:F20" si="4">D19+E19</f>
        <v>0</v>
      </c>
      <c r="G19" s="230">
        <v>0</v>
      </c>
      <c r="H19" s="230">
        <v>0</v>
      </c>
      <c r="I19" s="231">
        <f t="shared" ref="I19:I20" si="5">G19+H19</f>
        <v>0</v>
      </c>
      <c r="J19" s="230">
        <v>0</v>
      </c>
      <c r="K19" s="230">
        <v>0</v>
      </c>
      <c r="L19" s="231">
        <f t="shared" ref="L19:L20" si="6">J19+K19</f>
        <v>0</v>
      </c>
      <c r="M19" s="230">
        <v>0</v>
      </c>
      <c r="N19" s="230">
        <v>0</v>
      </c>
      <c r="O19" s="231">
        <f t="shared" ref="O19:O20" si="7">M19+N19</f>
        <v>0</v>
      </c>
    </row>
    <row r="20" spans="1:15" ht="38.25" x14ac:dyDescent="0.2">
      <c r="A20" s="172">
        <v>5</v>
      </c>
      <c r="B20" s="175" t="s">
        <v>211</v>
      </c>
      <c r="C20" s="157"/>
      <c r="D20" s="230">
        <v>0</v>
      </c>
      <c r="E20" s="230">
        <v>0</v>
      </c>
      <c r="F20" s="231">
        <f t="shared" si="4"/>
        <v>0</v>
      </c>
      <c r="G20" s="230">
        <v>0</v>
      </c>
      <c r="H20" s="230">
        <v>0</v>
      </c>
      <c r="I20" s="231">
        <f t="shared" si="5"/>
        <v>0</v>
      </c>
      <c r="J20" s="230">
        <v>0</v>
      </c>
      <c r="K20" s="230">
        <v>0</v>
      </c>
      <c r="L20" s="231">
        <f t="shared" si="6"/>
        <v>0</v>
      </c>
      <c r="M20" s="230">
        <v>0</v>
      </c>
      <c r="N20" s="230">
        <v>0</v>
      </c>
      <c r="O20" s="231">
        <f t="shared" si="7"/>
        <v>0</v>
      </c>
    </row>
    <row r="21" spans="1:15" ht="12.75" x14ac:dyDescent="0.2">
      <c r="A21" s="172">
        <v>6</v>
      </c>
      <c r="B21" s="175" t="s">
        <v>196</v>
      </c>
      <c r="C21" s="157"/>
      <c r="D21" s="230">
        <v>0</v>
      </c>
      <c r="E21" s="230">
        <v>0</v>
      </c>
      <c r="F21" s="231">
        <f t="shared" si="0"/>
        <v>0</v>
      </c>
      <c r="G21" s="230">
        <v>0</v>
      </c>
      <c r="H21" s="230">
        <v>0</v>
      </c>
      <c r="I21" s="231">
        <f t="shared" si="1"/>
        <v>0</v>
      </c>
      <c r="J21" s="230">
        <v>0</v>
      </c>
      <c r="K21" s="230">
        <v>0</v>
      </c>
      <c r="L21" s="231">
        <f t="shared" si="2"/>
        <v>0</v>
      </c>
      <c r="M21" s="230">
        <v>0</v>
      </c>
      <c r="N21" s="230">
        <v>0</v>
      </c>
      <c r="O21" s="231">
        <f t="shared" si="3"/>
        <v>0</v>
      </c>
    </row>
    <row r="22" spans="1:15" x14ac:dyDescent="0.2">
      <c r="A22" s="93" t="s">
        <v>0</v>
      </c>
      <c r="B22" s="94"/>
      <c r="C22" s="94" t="s">
        <v>41</v>
      </c>
      <c r="D22" s="232">
        <f t="shared" ref="D22:O22" si="8">SUM(D16:D21)</f>
        <v>0</v>
      </c>
      <c r="E22" s="232">
        <f t="shared" si="8"/>
        <v>0</v>
      </c>
      <c r="F22" s="233">
        <f t="shared" si="8"/>
        <v>0</v>
      </c>
      <c r="G22" s="232">
        <f t="shared" si="8"/>
        <v>0</v>
      </c>
      <c r="H22" s="232">
        <f t="shared" si="8"/>
        <v>0</v>
      </c>
      <c r="I22" s="233">
        <f t="shared" si="8"/>
        <v>0</v>
      </c>
      <c r="J22" s="232">
        <f t="shared" si="8"/>
        <v>0</v>
      </c>
      <c r="K22" s="232">
        <f t="shared" si="8"/>
        <v>0</v>
      </c>
      <c r="L22" s="233">
        <f t="shared" si="8"/>
        <v>0</v>
      </c>
      <c r="M22" s="232">
        <f t="shared" si="8"/>
        <v>0</v>
      </c>
      <c r="N22" s="232">
        <f t="shared" si="8"/>
        <v>0</v>
      </c>
      <c r="O22" s="233">
        <f t="shared" si="8"/>
        <v>0</v>
      </c>
    </row>
    <row r="23" spans="1:15" x14ac:dyDescent="0.2">
      <c r="A23" s="154"/>
      <c r="B23" s="155"/>
      <c r="C23" s="95"/>
      <c r="D23" s="234"/>
      <c r="E23" s="235"/>
      <c r="F23" s="254"/>
      <c r="G23" s="234"/>
      <c r="H23" s="235"/>
      <c r="I23" s="236"/>
      <c r="J23" s="234"/>
      <c r="K23" s="235"/>
      <c r="L23" s="236"/>
      <c r="M23" s="234"/>
      <c r="N23" s="235"/>
      <c r="O23" s="236"/>
    </row>
    <row r="24" spans="1:15" x14ac:dyDescent="0.2">
      <c r="A24" s="88" t="s">
        <v>31</v>
      </c>
      <c r="B24" s="89"/>
      <c r="C24" s="153"/>
      <c r="D24" s="237"/>
      <c r="E24" s="237"/>
      <c r="F24" s="238"/>
      <c r="G24" s="237"/>
      <c r="H24" s="237"/>
      <c r="I24" s="238"/>
      <c r="J24" s="237"/>
      <c r="K24" s="237"/>
      <c r="L24" s="238"/>
      <c r="M24" s="237"/>
      <c r="N24" s="237"/>
      <c r="O24" s="238"/>
    </row>
    <row r="25" spans="1:15" ht="25.5" x14ac:dyDescent="0.2">
      <c r="A25" s="172">
        <v>1</v>
      </c>
      <c r="B25" s="175" t="s">
        <v>201</v>
      </c>
      <c r="C25" s="156"/>
      <c r="D25" s="230">
        <v>0</v>
      </c>
      <c r="E25" s="230">
        <v>0</v>
      </c>
      <c r="F25" s="231">
        <f t="shared" ref="F25" si="9">D25+E25</f>
        <v>0</v>
      </c>
      <c r="G25" s="230">
        <v>0</v>
      </c>
      <c r="H25" s="230">
        <v>0</v>
      </c>
      <c r="I25" s="231">
        <f t="shared" ref="I25" si="10">G25+H25</f>
        <v>0</v>
      </c>
      <c r="J25" s="230">
        <v>0</v>
      </c>
      <c r="K25" s="230">
        <v>0</v>
      </c>
      <c r="L25" s="231">
        <f t="shared" ref="L25" si="11">J25+K25</f>
        <v>0</v>
      </c>
      <c r="M25" s="230">
        <v>0</v>
      </c>
      <c r="N25" s="230">
        <v>0</v>
      </c>
      <c r="O25" s="231">
        <f t="shared" ref="O25" si="12">M25+N25</f>
        <v>0</v>
      </c>
    </row>
    <row r="26" spans="1:15" ht="25.5" x14ac:dyDescent="0.2">
      <c r="A26" s="172">
        <v>2</v>
      </c>
      <c r="B26" s="175" t="s">
        <v>202</v>
      </c>
      <c r="C26" s="156"/>
      <c r="D26" s="230">
        <v>0</v>
      </c>
      <c r="E26" s="230">
        <v>0</v>
      </c>
      <c r="F26" s="231">
        <f t="shared" ref="F26:F29" si="13">D26+E26</f>
        <v>0</v>
      </c>
      <c r="G26" s="230">
        <v>0</v>
      </c>
      <c r="H26" s="230">
        <v>0</v>
      </c>
      <c r="I26" s="231">
        <f t="shared" ref="I26:I29" si="14">G26+H26</f>
        <v>0</v>
      </c>
      <c r="J26" s="230">
        <v>0</v>
      </c>
      <c r="K26" s="230">
        <v>0</v>
      </c>
      <c r="L26" s="231">
        <f t="shared" ref="L26:L29" si="15">J26+K26</f>
        <v>0</v>
      </c>
      <c r="M26" s="230">
        <v>0</v>
      </c>
      <c r="N26" s="230">
        <v>0</v>
      </c>
      <c r="O26" s="231">
        <f t="shared" ref="O26:O29" si="16">M26+N26</f>
        <v>0</v>
      </c>
    </row>
    <row r="27" spans="1:15" ht="38.25" x14ac:dyDescent="0.2">
      <c r="A27" s="172">
        <v>3</v>
      </c>
      <c r="B27" s="175" t="s">
        <v>203</v>
      </c>
      <c r="C27" s="156"/>
      <c r="D27" s="230">
        <v>0</v>
      </c>
      <c r="E27" s="230">
        <v>0</v>
      </c>
      <c r="F27" s="231">
        <f t="shared" si="13"/>
        <v>0</v>
      </c>
      <c r="G27" s="230">
        <v>0</v>
      </c>
      <c r="H27" s="230">
        <v>0</v>
      </c>
      <c r="I27" s="231">
        <f t="shared" si="14"/>
        <v>0</v>
      </c>
      <c r="J27" s="230">
        <v>0</v>
      </c>
      <c r="K27" s="230">
        <v>0</v>
      </c>
      <c r="L27" s="231">
        <f t="shared" si="15"/>
        <v>0</v>
      </c>
      <c r="M27" s="230">
        <v>0</v>
      </c>
      <c r="N27" s="230">
        <v>0</v>
      </c>
      <c r="O27" s="231">
        <f t="shared" si="16"/>
        <v>0</v>
      </c>
    </row>
    <row r="28" spans="1:15" ht="25.5" x14ac:dyDescent="0.2">
      <c r="A28" s="172">
        <v>4</v>
      </c>
      <c r="B28" s="175" t="s">
        <v>204</v>
      </c>
      <c r="C28" s="156"/>
      <c r="D28" s="230">
        <v>0</v>
      </c>
      <c r="E28" s="230">
        <v>0</v>
      </c>
      <c r="F28" s="231">
        <f t="shared" si="13"/>
        <v>0</v>
      </c>
      <c r="G28" s="230">
        <v>0</v>
      </c>
      <c r="H28" s="230">
        <v>0</v>
      </c>
      <c r="I28" s="231">
        <f t="shared" si="14"/>
        <v>0</v>
      </c>
      <c r="J28" s="230">
        <v>0</v>
      </c>
      <c r="K28" s="230">
        <v>0</v>
      </c>
      <c r="L28" s="231">
        <f t="shared" si="15"/>
        <v>0</v>
      </c>
      <c r="M28" s="230">
        <v>0</v>
      </c>
      <c r="N28" s="230">
        <v>0</v>
      </c>
      <c r="O28" s="231">
        <f t="shared" si="16"/>
        <v>0</v>
      </c>
    </row>
    <row r="29" spans="1:15" ht="25.5" x14ac:dyDescent="0.2">
      <c r="A29" s="172">
        <v>5</v>
      </c>
      <c r="B29" s="175" t="s">
        <v>205</v>
      </c>
      <c r="C29" s="156"/>
      <c r="D29" s="230">
        <v>0</v>
      </c>
      <c r="E29" s="230">
        <v>0</v>
      </c>
      <c r="F29" s="231">
        <f t="shared" si="13"/>
        <v>0</v>
      </c>
      <c r="G29" s="230">
        <v>0</v>
      </c>
      <c r="H29" s="230">
        <v>0</v>
      </c>
      <c r="I29" s="231">
        <f t="shared" si="14"/>
        <v>0</v>
      </c>
      <c r="J29" s="230">
        <v>0</v>
      </c>
      <c r="K29" s="230">
        <v>0</v>
      </c>
      <c r="L29" s="231">
        <f t="shared" si="15"/>
        <v>0</v>
      </c>
      <c r="M29" s="230">
        <v>0</v>
      </c>
      <c r="N29" s="230">
        <v>0</v>
      </c>
      <c r="O29" s="231">
        <f t="shared" si="16"/>
        <v>0</v>
      </c>
    </row>
    <row r="30" spans="1:15" ht="12.75" thickBot="1" x14ac:dyDescent="0.25">
      <c r="A30" s="96" t="s">
        <v>0</v>
      </c>
      <c r="B30" s="97" t="s">
        <v>98</v>
      </c>
      <c r="C30" s="97" t="s">
        <v>43</v>
      </c>
      <c r="D30" s="239">
        <f>SUM(D25:D29)</f>
        <v>0</v>
      </c>
      <c r="E30" s="239">
        <f>SUM(E25:E29)</f>
        <v>0</v>
      </c>
      <c r="F30" s="240">
        <f>SUM(F25:F29)</f>
        <v>0</v>
      </c>
      <c r="G30" s="239">
        <f>SUM(G25:G29)</f>
        <v>0</v>
      </c>
      <c r="H30" s="239">
        <f>SUM(H25:H29)</f>
        <v>0</v>
      </c>
      <c r="I30" s="240">
        <f>SUM(I24:I29)</f>
        <v>0</v>
      </c>
      <c r="J30" s="239">
        <f>SUM(J25:J29)</f>
        <v>0</v>
      </c>
      <c r="K30" s="239">
        <f>SUM(K25:K29)</f>
        <v>0</v>
      </c>
      <c r="L30" s="240">
        <f>SUM(L24:L29)</f>
        <v>0</v>
      </c>
      <c r="M30" s="239">
        <f>SUM(M25:M29)</f>
        <v>0</v>
      </c>
      <c r="N30" s="239">
        <f>SUM(N25:N29)</f>
        <v>0</v>
      </c>
      <c r="O30" s="240">
        <f>SUM(O24:O29)</f>
        <v>0</v>
      </c>
    </row>
    <row r="31" spans="1:15" ht="15" customHeight="1" x14ac:dyDescent="0.2">
      <c r="D31" s="193"/>
      <c r="E31" s="193"/>
      <c r="F31" s="193"/>
      <c r="G31" s="193"/>
      <c r="H31" s="193"/>
      <c r="I31" s="193"/>
      <c r="J31" s="193"/>
      <c r="K31" s="193"/>
      <c r="L31" s="193"/>
      <c r="M31" s="193"/>
      <c r="N31" s="193"/>
      <c r="O31" s="193"/>
    </row>
    <row r="32" spans="1:15" ht="15" customHeight="1" x14ac:dyDescent="0.2">
      <c r="A32" s="228" t="s">
        <v>99</v>
      </c>
      <c r="B32" s="229"/>
      <c r="C32" s="229" t="s">
        <v>44</v>
      </c>
      <c r="D32" s="245">
        <f t="shared" ref="D32:I32" si="17">D30</f>
        <v>0</v>
      </c>
      <c r="E32" s="245">
        <f t="shared" si="17"/>
        <v>0</v>
      </c>
      <c r="F32" s="245">
        <f>F30</f>
        <v>0</v>
      </c>
      <c r="G32" s="245">
        <f t="shared" si="17"/>
        <v>0</v>
      </c>
      <c r="H32" s="245">
        <f t="shared" si="17"/>
        <v>0</v>
      </c>
      <c r="I32" s="245">
        <f t="shared" si="17"/>
        <v>0</v>
      </c>
      <c r="J32" s="245">
        <f t="shared" ref="J32:L32" si="18">J30</f>
        <v>0</v>
      </c>
      <c r="K32" s="245">
        <f t="shared" si="18"/>
        <v>0</v>
      </c>
      <c r="L32" s="245">
        <f t="shared" si="18"/>
        <v>0</v>
      </c>
      <c r="M32" s="245">
        <f t="shared" ref="M32:O32" si="19">M30</f>
        <v>0</v>
      </c>
      <c r="N32" s="245">
        <f t="shared" si="19"/>
        <v>0</v>
      </c>
      <c r="O32" s="245">
        <f t="shared" si="19"/>
        <v>0</v>
      </c>
    </row>
    <row r="33" spans="1:15" ht="15" customHeight="1" x14ac:dyDescent="0.2">
      <c r="D33" s="193"/>
      <c r="E33" s="193"/>
      <c r="F33" s="193"/>
      <c r="G33" s="193"/>
      <c r="H33" s="193"/>
      <c r="I33" s="193"/>
      <c r="J33" s="193"/>
      <c r="K33" s="193"/>
      <c r="L33" s="193"/>
      <c r="M33" s="193"/>
      <c r="N33" s="193"/>
      <c r="O33" s="193"/>
    </row>
    <row r="34" spans="1:15" ht="15" customHeight="1" x14ac:dyDescent="0.2">
      <c r="A34" s="228" t="s">
        <v>100</v>
      </c>
      <c r="B34" s="229"/>
      <c r="C34" s="229" t="s">
        <v>45</v>
      </c>
      <c r="D34" s="249">
        <v>0</v>
      </c>
      <c r="E34" s="249">
        <v>0</v>
      </c>
      <c r="F34" s="246">
        <f>SUM(D34:E34)</f>
        <v>0</v>
      </c>
      <c r="G34" s="249">
        <v>0</v>
      </c>
      <c r="H34" s="249">
        <v>0</v>
      </c>
      <c r="I34" s="246">
        <f>SUM(G34:H34)</f>
        <v>0</v>
      </c>
      <c r="J34" s="249">
        <v>0</v>
      </c>
      <c r="K34" s="249">
        <v>0</v>
      </c>
      <c r="L34" s="246">
        <f>SUM(J34:K34)</f>
        <v>0</v>
      </c>
      <c r="M34" s="249">
        <v>0</v>
      </c>
      <c r="N34" s="249">
        <v>0</v>
      </c>
      <c r="O34" s="246">
        <f>SUM(M34:N34)</f>
        <v>0</v>
      </c>
    </row>
    <row r="35" spans="1:15" ht="15" customHeight="1" x14ac:dyDescent="0.2">
      <c r="A35" s="89"/>
      <c r="B35" s="151"/>
      <c r="C35" s="151"/>
      <c r="D35" s="242"/>
      <c r="E35" s="242"/>
      <c r="F35" s="193"/>
      <c r="G35" s="242"/>
      <c r="H35" s="242"/>
      <c r="I35" s="241"/>
      <c r="J35" s="242"/>
      <c r="K35" s="242"/>
      <c r="L35" s="241"/>
      <c r="M35" s="242"/>
      <c r="N35" s="242"/>
      <c r="O35" s="241"/>
    </row>
    <row r="36" spans="1:15" ht="15" customHeight="1" x14ac:dyDescent="0.2">
      <c r="A36" s="228" t="s">
        <v>101</v>
      </c>
      <c r="B36" s="228"/>
      <c r="C36" s="229" t="s">
        <v>102</v>
      </c>
      <c r="D36" s="261"/>
      <c r="E36" s="261"/>
      <c r="F36" s="247">
        <f>F32-F34</f>
        <v>0</v>
      </c>
      <c r="G36" s="261"/>
      <c r="H36" s="261"/>
      <c r="I36" s="247">
        <f>I32-I34</f>
        <v>0</v>
      </c>
      <c r="J36" s="261"/>
      <c r="K36" s="261"/>
      <c r="L36" s="247">
        <f>L32-L34</f>
        <v>0</v>
      </c>
      <c r="M36" s="261"/>
      <c r="N36" s="261"/>
      <c r="O36" s="247">
        <f>O32-O34</f>
        <v>0</v>
      </c>
    </row>
    <row r="37" spans="1:15" ht="15" customHeight="1" x14ac:dyDescent="0.2">
      <c r="D37" s="193"/>
      <c r="E37" s="193"/>
      <c r="F37" s="193"/>
      <c r="G37" s="193"/>
      <c r="H37" s="193"/>
      <c r="I37" s="193"/>
      <c r="J37" s="193"/>
      <c r="K37" s="193"/>
      <c r="L37" s="193"/>
      <c r="M37" s="193"/>
      <c r="N37" s="193"/>
      <c r="O37" s="193"/>
    </row>
    <row r="38" spans="1:15" ht="15" customHeight="1" x14ac:dyDescent="0.2"/>
    <row r="39" spans="1:15" ht="15" customHeight="1" x14ac:dyDescent="0.2">
      <c r="G39" s="358"/>
      <c r="H39" s="358"/>
      <c r="I39" s="358"/>
      <c r="J39" s="358"/>
      <c r="K39" s="358"/>
      <c r="L39" s="358"/>
      <c r="M39" s="369" t="s">
        <v>69</v>
      </c>
      <c r="N39" s="369"/>
      <c r="O39" s="369"/>
    </row>
    <row r="40" spans="1:15" ht="15" customHeight="1" x14ac:dyDescent="0.2">
      <c r="G40" s="331"/>
      <c r="H40" s="331"/>
      <c r="I40" s="331"/>
      <c r="J40" s="331"/>
      <c r="K40" s="331"/>
      <c r="L40" s="331"/>
      <c r="M40" s="286"/>
      <c r="N40" s="286"/>
      <c r="O40" s="286"/>
    </row>
    <row r="41" spans="1:15" ht="15" customHeight="1" x14ac:dyDescent="0.2">
      <c r="G41" s="331"/>
      <c r="H41" s="331"/>
      <c r="I41" s="331"/>
      <c r="J41" s="331"/>
      <c r="K41" s="331"/>
      <c r="L41" s="331"/>
      <c r="M41" s="286"/>
      <c r="N41" s="286"/>
      <c r="O41" s="286"/>
    </row>
    <row r="42" spans="1:15" ht="12.75" x14ac:dyDescent="0.2">
      <c r="G42" s="331"/>
      <c r="H42" s="331"/>
      <c r="I42" s="331"/>
      <c r="J42" s="331"/>
      <c r="K42" s="331"/>
      <c r="L42" s="331"/>
      <c r="M42" s="286"/>
      <c r="N42" s="286"/>
      <c r="O42" s="286"/>
    </row>
    <row r="43" spans="1:15" ht="12.75" x14ac:dyDescent="0.2">
      <c r="G43" s="358"/>
      <c r="H43" s="358"/>
      <c r="I43" s="358"/>
      <c r="J43" s="358"/>
      <c r="K43" s="358"/>
      <c r="L43" s="358"/>
      <c r="M43" s="369" t="s">
        <v>70</v>
      </c>
      <c r="N43" s="369"/>
      <c r="O43" s="369"/>
    </row>
    <row r="44" spans="1:15" ht="12.75" x14ac:dyDescent="0.2">
      <c r="D44" s="98"/>
      <c r="G44" s="358"/>
      <c r="H44" s="358"/>
      <c r="I44" s="358"/>
      <c r="J44" s="358"/>
      <c r="K44" s="358"/>
      <c r="L44" s="358"/>
      <c r="M44" s="369" t="s">
        <v>71</v>
      </c>
      <c r="N44" s="369"/>
      <c r="O44" s="369"/>
    </row>
    <row r="45" spans="1:15" ht="12.75" x14ac:dyDescent="0.2">
      <c r="D45" s="99"/>
      <c r="G45" s="358"/>
      <c r="H45" s="358"/>
      <c r="I45" s="358"/>
      <c r="J45" s="358"/>
      <c r="K45" s="358"/>
      <c r="L45" s="358"/>
      <c r="M45" s="369" t="s">
        <v>72</v>
      </c>
      <c r="N45" s="369"/>
      <c r="O45" s="369"/>
    </row>
    <row r="46" spans="1:15" x14ac:dyDescent="0.2">
      <c r="D46" s="99"/>
    </row>
  </sheetData>
  <sheetProtection formatCells="0" formatColumns="0" formatRows="0" insertColumns="0" insertRows="0" deleteColumns="0" deleteRows="0"/>
  <mergeCells count="24">
    <mergeCell ref="J45:L45"/>
    <mergeCell ref="M7:O7"/>
    <mergeCell ref="M14:O14"/>
    <mergeCell ref="M39:O39"/>
    <mergeCell ref="M43:O43"/>
    <mergeCell ref="M44:O44"/>
    <mergeCell ref="M45:O45"/>
    <mergeCell ref="J7:L7"/>
    <mergeCell ref="J14:L14"/>
    <mergeCell ref="J39:L39"/>
    <mergeCell ref="J43:L43"/>
    <mergeCell ref="J44:L44"/>
    <mergeCell ref="G45:I45"/>
    <mergeCell ref="G39:I39"/>
    <mergeCell ref="G43:I43"/>
    <mergeCell ref="G44:I44"/>
    <mergeCell ref="A1:I1"/>
    <mergeCell ref="G7:I7"/>
    <mergeCell ref="G14:I14"/>
    <mergeCell ref="A6:F6"/>
    <mergeCell ref="D7:F7"/>
    <mergeCell ref="A8:B8"/>
    <mergeCell ref="A9:B9"/>
    <mergeCell ref="D14:F14"/>
  </mergeCells>
  <dataValidations count="5">
    <dataValidation allowBlank="1" showInputMessage="1" showErrorMessage="1" prompt="Estimated Cash Forecast for next quarter based on AWP" sqref="D25:D29 J25:J29 M25:M29 M16:M21 D16:D21 G16:G21 J16:J21 G25:G29" xr:uid="{00000000-0002-0000-0100-000000000000}"/>
    <dataValidation allowBlank="1" showInputMessage="1" showErrorMessage="1" prompt="Estimated Cash Forecast for following quarter based on AWP" sqref="E25:E29 K25:K29 N25:N29 N16:N21 E16:E21 H16:H21 K16:K21 H25:H29" xr:uid="{00000000-0002-0000-0100-000001000000}"/>
    <dataValidation allowBlank="1" showInputMessage="1" showErrorMessage="1" prompt="Provide Forecast for Direct Payments, if any." sqref="D34:E35 G34:H35 J34:K35 M34:N35" xr:uid="{00000000-0002-0000-0100-000002000000}"/>
    <dataValidation allowBlank="1" showInputMessage="1" showErrorMessage="1" prompt="This will sum the forecast" sqref="I35 L35 O35" xr:uid="{00000000-0002-0000-0100-000003000000}"/>
    <dataValidation allowBlank="1" showInputMessage="1" showErrorMessage="1" prompt="Provide Category Description" sqref="B25:B29 B16:B21" xr:uid="{00000000-0002-0000-0100-000004000000}"/>
  </dataValidations>
  <printOptions horizontalCentered="1"/>
  <pageMargins left="0.51181102362204722" right="0.23622047244094491" top="0.98425196850393704" bottom="0.51181102362204722" header="0.51181102362204722" footer="0.51181102362204722"/>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6"/>
  <sheetViews>
    <sheetView view="pageBreakPreview" zoomScale="90" zoomScaleSheetLayoutView="90" workbookViewId="0">
      <selection activeCell="B27" sqref="B27"/>
    </sheetView>
  </sheetViews>
  <sheetFormatPr defaultRowHeight="12.75" x14ac:dyDescent="0.2"/>
  <cols>
    <col min="1" max="1" width="9.140625" style="18" customWidth="1"/>
    <col min="2" max="2" width="43.5703125" style="18" customWidth="1"/>
    <col min="3" max="3" width="14.85546875" style="18" customWidth="1"/>
    <col min="4" max="6" width="16" style="18" customWidth="1"/>
    <col min="7" max="8" width="16" style="10" customWidth="1"/>
    <col min="9" max="9" width="14.5703125" style="10" customWidth="1"/>
    <col min="10" max="11" width="16" style="10" customWidth="1"/>
    <col min="12" max="12" width="14.5703125" style="10" customWidth="1"/>
    <col min="13" max="14" width="16" style="10" customWidth="1"/>
    <col min="15" max="15" width="14.5703125" style="10" customWidth="1"/>
    <col min="16" max="234" width="9.140625" style="10"/>
    <col min="235" max="235" width="5" style="10" customWidth="1"/>
    <col min="236" max="236" width="49.85546875" style="10" customWidth="1"/>
    <col min="237" max="237" width="15.28515625" style="10" customWidth="1"/>
    <col min="238" max="239" width="1.28515625" style="10" customWidth="1"/>
    <col min="240" max="240" width="20.28515625" style="10" bestFit="1" customWidth="1"/>
    <col min="241" max="242" width="1.28515625" style="10" customWidth="1"/>
    <col min="243" max="243" width="17.42578125" style="10" bestFit="1" customWidth="1"/>
    <col min="244" max="244" width="1" style="10" customWidth="1"/>
    <col min="245" max="247" width="14.85546875" style="10" bestFit="1" customWidth="1"/>
    <col min="248" max="490" width="9.140625" style="10"/>
    <col min="491" max="491" width="5" style="10" customWidth="1"/>
    <col min="492" max="492" width="49.85546875" style="10" customWidth="1"/>
    <col min="493" max="493" width="15.28515625" style="10" customWidth="1"/>
    <col min="494" max="495" width="1.28515625" style="10" customWidth="1"/>
    <col min="496" max="496" width="20.28515625" style="10" bestFit="1" customWidth="1"/>
    <col min="497" max="498" width="1.28515625" style="10" customWidth="1"/>
    <col min="499" max="499" width="17.42578125" style="10" bestFit="1" customWidth="1"/>
    <col min="500" max="500" width="1" style="10" customWidth="1"/>
    <col min="501" max="503" width="14.85546875" style="10" bestFit="1" customWidth="1"/>
    <col min="504" max="746" width="9.140625" style="10"/>
    <col min="747" max="747" width="5" style="10" customWidth="1"/>
    <col min="748" max="748" width="49.85546875" style="10" customWidth="1"/>
    <col min="749" max="749" width="15.28515625" style="10" customWidth="1"/>
    <col min="750" max="751" width="1.28515625" style="10" customWidth="1"/>
    <col min="752" max="752" width="20.28515625" style="10" bestFit="1" customWidth="1"/>
    <col min="753" max="754" width="1.28515625" style="10" customWidth="1"/>
    <col min="755" max="755" width="17.42578125" style="10" bestFit="1" customWidth="1"/>
    <col min="756" max="756" width="1" style="10" customWidth="1"/>
    <col min="757" max="759" width="14.85546875" style="10" bestFit="1" customWidth="1"/>
    <col min="760" max="1002" width="9.140625" style="10"/>
    <col min="1003" max="1003" width="5" style="10" customWidth="1"/>
    <col min="1004" max="1004" width="49.85546875" style="10" customWidth="1"/>
    <col min="1005" max="1005" width="15.28515625" style="10" customWidth="1"/>
    <col min="1006" max="1007" width="1.28515625" style="10" customWidth="1"/>
    <col min="1008" max="1008" width="20.28515625" style="10" bestFit="1" customWidth="1"/>
    <col min="1009" max="1010" width="1.28515625" style="10" customWidth="1"/>
    <col min="1011" max="1011" width="17.42578125" style="10" bestFit="1" customWidth="1"/>
    <col min="1012" max="1012" width="1" style="10" customWidth="1"/>
    <col min="1013" max="1015" width="14.85546875" style="10" bestFit="1" customWidth="1"/>
    <col min="1016" max="1258" width="9.140625" style="10"/>
    <col min="1259" max="1259" width="5" style="10" customWidth="1"/>
    <col min="1260" max="1260" width="49.85546875" style="10" customWidth="1"/>
    <col min="1261" max="1261" width="15.28515625" style="10" customWidth="1"/>
    <col min="1262" max="1263" width="1.28515625" style="10" customWidth="1"/>
    <col min="1264" max="1264" width="20.28515625" style="10" bestFit="1" customWidth="1"/>
    <col min="1265" max="1266" width="1.28515625" style="10" customWidth="1"/>
    <col min="1267" max="1267" width="17.42578125" style="10" bestFit="1" customWidth="1"/>
    <col min="1268" max="1268" width="1" style="10" customWidth="1"/>
    <col min="1269" max="1271" width="14.85546875" style="10" bestFit="1" customWidth="1"/>
    <col min="1272" max="1514" width="9.140625" style="10"/>
    <col min="1515" max="1515" width="5" style="10" customWidth="1"/>
    <col min="1516" max="1516" width="49.85546875" style="10" customWidth="1"/>
    <col min="1517" max="1517" width="15.28515625" style="10" customWidth="1"/>
    <col min="1518" max="1519" width="1.28515625" style="10" customWidth="1"/>
    <col min="1520" max="1520" width="20.28515625" style="10" bestFit="1" customWidth="1"/>
    <col min="1521" max="1522" width="1.28515625" style="10" customWidth="1"/>
    <col min="1523" max="1523" width="17.42578125" style="10" bestFit="1" customWidth="1"/>
    <col min="1524" max="1524" width="1" style="10" customWidth="1"/>
    <col min="1525" max="1527" width="14.85546875" style="10" bestFit="1" customWidth="1"/>
    <col min="1528" max="1770" width="9.140625" style="10"/>
    <col min="1771" max="1771" width="5" style="10" customWidth="1"/>
    <col min="1772" max="1772" width="49.85546875" style="10" customWidth="1"/>
    <col min="1773" max="1773" width="15.28515625" style="10" customWidth="1"/>
    <col min="1774" max="1775" width="1.28515625" style="10" customWidth="1"/>
    <col min="1776" max="1776" width="20.28515625" style="10" bestFit="1" customWidth="1"/>
    <col min="1777" max="1778" width="1.28515625" style="10" customWidth="1"/>
    <col min="1779" max="1779" width="17.42578125" style="10" bestFit="1" customWidth="1"/>
    <col min="1780" max="1780" width="1" style="10" customWidth="1"/>
    <col min="1781" max="1783" width="14.85546875" style="10" bestFit="1" customWidth="1"/>
    <col min="1784" max="2026" width="9.140625" style="10"/>
    <col min="2027" max="2027" width="5" style="10" customWidth="1"/>
    <col min="2028" max="2028" width="49.85546875" style="10" customWidth="1"/>
    <col min="2029" max="2029" width="15.28515625" style="10" customWidth="1"/>
    <col min="2030" max="2031" width="1.28515625" style="10" customWidth="1"/>
    <col min="2032" max="2032" width="20.28515625" style="10" bestFit="1" customWidth="1"/>
    <col min="2033" max="2034" width="1.28515625" style="10" customWidth="1"/>
    <col min="2035" max="2035" width="17.42578125" style="10" bestFit="1" customWidth="1"/>
    <col min="2036" max="2036" width="1" style="10" customWidth="1"/>
    <col min="2037" max="2039" width="14.85546875" style="10" bestFit="1" customWidth="1"/>
    <col min="2040" max="2282" width="9.140625" style="10"/>
    <col min="2283" max="2283" width="5" style="10" customWidth="1"/>
    <col min="2284" max="2284" width="49.85546875" style="10" customWidth="1"/>
    <col min="2285" max="2285" width="15.28515625" style="10" customWidth="1"/>
    <col min="2286" max="2287" width="1.28515625" style="10" customWidth="1"/>
    <col min="2288" max="2288" width="20.28515625" style="10" bestFit="1" customWidth="1"/>
    <col min="2289" max="2290" width="1.28515625" style="10" customWidth="1"/>
    <col min="2291" max="2291" width="17.42578125" style="10" bestFit="1" customWidth="1"/>
    <col min="2292" max="2292" width="1" style="10" customWidth="1"/>
    <col min="2293" max="2295" width="14.85546875" style="10" bestFit="1" customWidth="1"/>
    <col min="2296" max="2538" width="9.140625" style="10"/>
    <col min="2539" max="2539" width="5" style="10" customWidth="1"/>
    <col min="2540" max="2540" width="49.85546875" style="10" customWidth="1"/>
    <col min="2541" max="2541" width="15.28515625" style="10" customWidth="1"/>
    <col min="2542" max="2543" width="1.28515625" style="10" customWidth="1"/>
    <col min="2544" max="2544" width="20.28515625" style="10" bestFit="1" customWidth="1"/>
    <col min="2545" max="2546" width="1.28515625" style="10" customWidth="1"/>
    <col min="2547" max="2547" width="17.42578125" style="10" bestFit="1" customWidth="1"/>
    <col min="2548" max="2548" width="1" style="10" customWidth="1"/>
    <col min="2549" max="2551" width="14.85546875" style="10" bestFit="1" customWidth="1"/>
    <col min="2552" max="2794" width="9.140625" style="10"/>
    <col min="2795" max="2795" width="5" style="10" customWidth="1"/>
    <col min="2796" max="2796" width="49.85546875" style="10" customWidth="1"/>
    <col min="2797" max="2797" width="15.28515625" style="10" customWidth="1"/>
    <col min="2798" max="2799" width="1.28515625" style="10" customWidth="1"/>
    <col min="2800" max="2800" width="20.28515625" style="10" bestFit="1" customWidth="1"/>
    <col min="2801" max="2802" width="1.28515625" style="10" customWidth="1"/>
    <col min="2803" max="2803" width="17.42578125" style="10" bestFit="1" customWidth="1"/>
    <col min="2804" max="2804" width="1" style="10" customWidth="1"/>
    <col min="2805" max="2807" width="14.85546875" style="10" bestFit="1" customWidth="1"/>
    <col min="2808" max="3050" width="9.140625" style="10"/>
    <col min="3051" max="3051" width="5" style="10" customWidth="1"/>
    <col min="3052" max="3052" width="49.85546875" style="10" customWidth="1"/>
    <col min="3053" max="3053" width="15.28515625" style="10" customWidth="1"/>
    <col min="3054" max="3055" width="1.28515625" style="10" customWidth="1"/>
    <col min="3056" max="3056" width="20.28515625" style="10" bestFit="1" customWidth="1"/>
    <col min="3057" max="3058" width="1.28515625" style="10" customWidth="1"/>
    <col min="3059" max="3059" width="17.42578125" style="10" bestFit="1" customWidth="1"/>
    <col min="3060" max="3060" width="1" style="10" customWidth="1"/>
    <col min="3061" max="3063" width="14.85546875" style="10" bestFit="1" customWidth="1"/>
    <col min="3064" max="3306" width="9.140625" style="10"/>
    <col min="3307" max="3307" width="5" style="10" customWidth="1"/>
    <col min="3308" max="3308" width="49.85546875" style="10" customWidth="1"/>
    <col min="3309" max="3309" width="15.28515625" style="10" customWidth="1"/>
    <col min="3310" max="3311" width="1.28515625" style="10" customWidth="1"/>
    <col min="3312" max="3312" width="20.28515625" style="10" bestFit="1" customWidth="1"/>
    <col min="3313" max="3314" width="1.28515625" style="10" customWidth="1"/>
    <col min="3315" max="3315" width="17.42578125" style="10" bestFit="1" customWidth="1"/>
    <col min="3316" max="3316" width="1" style="10" customWidth="1"/>
    <col min="3317" max="3319" width="14.85546875" style="10" bestFit="1" customWidth="1"/>
    <col min="3320" max="3562" width="9.140625" style="10"/>
    <col min="3563" max="3563" width="5" style="10" customWidth="1"/>
    <col min="3564" max="3564" width="49.85546875" style="10" customWidth="1"/>
    <col min="3565" max="3565" width="15.28515625" style="10" customWidth="1"/>
    <col min="3566" max="3567" width="1.28515625" style="10" customWidth="1"/>
    <col min="3568" max="3568" width="20.28515625" style="10" bestFit="1" customWidth="1"/>
    <col min="3569" max="3570" width="1.28515625" style="10" customWidth="1"/>
    <col min="3571" max="3571" width="17.42578125" style="10" bestFit="1" customWidth="1"/>
    <col min="3572" max="3572" width="1" style="10" customWidth="1"/>
    <col min="3573" max="3575" width="14.85546875" style="10" bestFit="1" customWidth="1"/>
    <col min="3576" max="3818" width="9.140625" style="10"/>
    <col min="3819" max="3819" width="5" style="10" customWidth="1"/>
    <col min="3820" max="3820" width="49.85546875" style="10" customWidth="1"/>
    <col min="3821" max="3821" width="15.28515625" style="10" customWidth="1"/>
    <col min="3822" max="3823" width="1.28515625" style="10" customWidth="1"/>
    <col min="3824" max="3824" width="20.28515625" style="10" bestFit="1" customWidth="1"/>
    <col min="3825" max="3826" width="1.28515625" style="10" customWidth="1"/>
    <col min="3827" max="3827" width="17.42578125" style="10" bestFit="1" customWidth="1"/>
    <col min="3828" max="3828" width="1" style="10" customWidth="1"/>
    <col min="3829" max="3831" width="14.85546875" style="10" bestFit="1" customWidth="1"/>
    <col min="3832" max="4074" width="9.140625" style="10"/>
    <col min="4075" max="4075" width="5" style="10" customWidth="1"/>
    <col min="4076" max="4076" width="49.85546875" style="10" customWidth="1"/>
    <col min="4077" max="4077" width="15.28515625" style="10" customWidth="1"/>
    <col min="4078" max="4079" width="1.28515625" style="10" customWidth="1"/>
    <col min="4080" max="4080" width="20.28515625" style="10" bestFit="1" customWidth="1"/>
    <col min="4081" max="4082" width="1.28515625" style="10" customWidth="1"/>
    <col min="4083" max="4083" width="17.42578125" style="10" bestFit="1" customWidth="1"/>
    <col min="4084" max="4084" width="1" style="10" customWidth="1"/>
    <col min="4085" max="4087" width="14.85546875" style="10" bestFit="1" customWidth="1"/>
    <col min="4088" max="4330" width="9.140625" style="10"/>
    <col min="4331" max="4331" width="5" style="10" customWidth="1"/>
    <col min="4332" max="4332" width="49.85546875" style="10" customWidth="1"/>
    <col min="4333" max="4333" width="15.28515625" style="10" customWidth="1"/>
    <col min="4334" max="4335" width="1.28515625" style="10" customWidth="1"/>
    <col min="4336" max="4336" width="20.28515625" style="10" bestFit="1" customWidth="1"/>
    <col min="4337" max="4338" width="1.28515625" style="10" customWidth="1"/>
    <col min="4339" max="4339" width="17.42578125" style="10" bestFit="1" customWidth="1"/>
    <col min="4340" max="4340" width="1" style="10" customWidth="1"/>
    <col min="4341" max="4343" width="14.85546875" style="10" bestFit="1" customWidth="1"/>
    <col min="4344" max="4586" width="9.140625" style="10"/>
    <col min="4587" max="4587" width="5" style="10" customWidth="1"/>
    <col min="4588" max="4588" width="49.85546875" style="10" customWidth="1"/>
    <col min="4589" max="4589" width="15.28515625" style="10" customWidth="1"/>
    <col min="4590" max="4591" width="1.28515625" style="10" customWidth="1"/>
    <col min="4592" max="4592" width="20.28515625" style="10" bestFit="1" customWidth="1"/>
    <col min="4593" max="4594" width="1.28515625" style="10" customWidth="1"/>
    <col min="4595" max="4595" width="17.42578125" style="10" bestFit="1" customWidth="1"/>
    <col min="4596" max="4596" width="1" style="10" customWidth="1"/>
    <col min="4597" max="4599" width="14.85546875" style="10" bestFit="1" customWidth="1"/>
    <col min="4600" max="4842" width="9.140625" style="10"/>
    <col min="4843" max="4843" width="5" style="10" customWidth="1"/>
    <col min="4844" max="4844" width="49.85546875" style="10" customWidth="1"/>
    <col min="4845" max="4845" width="15.28515625" style="10" customWidth="1"/>
    <col min="4846" max="4847" width="1.28515625" style="10" customWidth="1"/>
    <col min="4848" max="4848" width="20.28515625" style="10" bestFit="1" customWidth="1"/>
    <col min="4849" max="4850" width="1.28515625" style="10" customWidth="1"/>
    <col min="4851" max="4851" width="17.42578125" style="10" bestFit="1" customWidth="1"/>
    <col min="4852" max="4852" width="1" style="10" customWidth="1"/>
    <col min="4853" max="4855" width="14.85546875" style="10" bestFit="1" customWidth="1"/>
    <col min="4856" max="5098" width="9.140625" style="10"/>
    <col min="5099" max="5099" width="5" style="10" customWidth="1"/>
    <col min="5100" max="5100" width="49.85546875" style="10" customWidth="1"/>
    <col min="5101" max="5101" width="15.28515625" style="10" customWidth="1"/>
    <col min="5102" max="5103" width="1.28515625" style="10" customWidth="1"/>
    <col min="5104" max="5104" width="20.28515625" style="10" bestFit="1" customWidth="1"/>
    <col min="5105" max="5106" width="1.28515625" style="10" customWidth="1"/>
    <col min="5107" max="5107" width="17.42578125" style="10" bestFit="1" customWidth="1"/>
    <col min="5108" max="5108" width="1" style="10" customWidth="1"/>
    <col min="5109" max="5111" width="14.85546875" style="10" bestFit="1" customWidth="1"/>
    <col min="5112" max="5354" width="9.140625" style="10"/>
    <col min="5355" max="5355" width="5" style="10" customWidth="1"/>
    <col min="5356" max="5356" width="49.85546875" style="10" customWidth="1"/>
    <col min="5357" max="5357" width="15.28515625" style="10" customWidth="1"/>
    <col min="5358" max="5359" width="1.28515625" style="10" customWidth="1"/>
    <col min="5360" max="5360" width="20.28515625" style="10" bestFit="1" customWidth="1"/>
    <col min="5361" max="5362" width="1.28515625" style="10" customWidth="1"/>
    <col min="5363" max="5363" width="17.42578125" style="10" bestFit="1" customWidth="1"/>
    <col min="5364" max="5364" width="1" style="10" customWidth="1"/>
    <col min="5365" max="5367" width="14.85546875" style="10" bestFit="1" customWidth="1"/>
    <col min="5368" max="5610" width="9.140625" style="10"/>
    <col min="5611" max="5611" width="5" style="10" customWidth="1"/>
    <col min="5612" max="5612" width="49.85546875" style="10" customWidth="1"/>
    <col min="5613" max="5613" width="15.28515625" style="10" customWidth="1"/>
    <col min="5614" max="5615" width="1.28515625" style="10" customWidth="1"/>
    <col min="5616" max="5616" width="20.28515625" style="10" bestFit="1" customWidth="1"/>
    <col min="5617" max="5618" width="1.28515625" style="10" customWidth="1"/>
    <col min="5619" max="5619" width="17.42578125" style="10" bestFit="1" customWidth="1"/>
    <col min="5620" max="5620" width="1" style="10" customWidth="1"/>
    <col min="5621" max="5623" width="14.85546875" style="10" bestFit="1" customWidth="1"/>
    <col min="5624" max="5866" width="9.140625" style="10"/>
    <col min="5867" max="5867" width="5" style="10" customWidth="1"/>
    <col min="5868" max="5868" width="49.85546875" style="10" customWidth="1"/>
    <col min="5869" max="5869" width="15.28515625" style="10" customWidth="1"/>
    <col min="5870" max="5871" width="1.28515625" style="10" customWidth="1"/>
    <col min="5872" max="5872" width="20.28515625" style="10" bestFit="1" customWidth="1"/>
    <col min="5873" max="5874" width="1.28515625" style="10" customWidth="1"/>
    <col min="5875" max="5875" width="17.42578125" style="10" bestFit="1" customWidth="1"/>
    <col min="5876" max="5876" width="1" style="10" customWidth="1"/>
    <col min="5877" max="5879" width="14.85546875" style="10" bestFit="1" customWidth="1"/>
    <col min="5880" max="6122" width="9.140625" style="10"/>
    <col min="6123" max="6123" width="5" style="10" customWidth="1"/>
    <col min="6124" max="6124" width="49.85546875" style="10" customWidth="1"/>
    <col min="6125" max="6125" width="15.28515625" style="10" customWidth="1"/>
    <col min="6126" max="6127" width="1.28515625" style="10" customWidth="1"/>
    <col min="6128" max="6128" width="20.28515625" style="10" bestFit="1" customWidth="1"/>
    <col min="6129" max="6130" width="1.28515625" style="10" customWidth="1"/>
    <col min="6131" max="6131" width="17.42578125" style="10" bestFit="1" customWidth="1"/>
    <col min="6132" max="6132" width="1" style="10" customWidth="1"/>
    <col min="6133" max="6135" width="14.85546875" style="10" bestFit="1" customWidth="1"/>
    <col min="6136" max="6378" width="9.140625" style="10"/>
    <col min="6379" max="6379" width="5" style="10" customWidth="1"/>
    <col min="6380" max="6380" width="49.85546875" style="10" customWidth="1"/>
    <col min="6381" max="6381" width="15.28515625" style="10" customWidth="1"/>
    <col min="6382" max="6383" width="1.28515625" style="10" customWidth="1"/>
    <col min="6384" max="6384" width="20.28515625" style="10" bestFit="1" customWidth="1"/>
    <col min="6385" max="6386" width="1.28515625" style="10" customWidth="1"/>
    <col min="6387" max="6387" width="17.42578125" style="10" bestFit="1" customWidth="1"/>
    <col min="6388" max="6388" width="1" style="10" customWidth="1"/>
    <col min="6389" max="6391" width="14.85546875" style="10" bestFit="1" customWidth="1"/>
    <col min="6392" max="6634" width="9.140625" style="10"/>
    <col min="6635" max="6635" width="5" style="10" customWidth="1"/>
    <col min="6636" max="6636" width="49.85546875" style="10" customWidth="1"/>
    <col min="6637" max="6637" width="15.28515625" style="10" customWidth="1"/>
    <col min="6638" max="6639" width="1.28515625" style="10" customWidth="1"/>
    <col min="6640" max="6640" width="20.28515625" style="10" bestFit="1" customWidth="1"/>
    <col min="6641" max="6642" width="1.28515625" style="10" customWidth="1"/>
    <col min="6643" max="6643" width="17.42578125" style="10" bestFit="1" customWidth="1"/>
    <col min="6644" max="6644" width="1" style="10" customWidth="1"/>
    <col min="6645" max="6647" width="14.85546875" style="10" bestFit="1" customWidth="1"/>
    <col min="6648" max="6890" width="9.140625" style="10"/>
    <col min="6891" max="6891" width="5" style="10" customWidth="1"/>
    <col min="6892" max="6892" width="49.85546875" style="10" customWidth="1"/>
    <col min="6893" max="6893" width="15.28515625" style="10" customWidth="1"/>
    <col min="6894" max="6895" width="1.28515625" style="10" customWidth="1"/>
    <col min="6896" max="6896" width="20.28515625" style="10" bestFit="1" customWidth="1"/>
    <col min="6897" max="6898" width="1.28515625" style="10" customWidth="1"/>
    <col min="6899" max="6899" width="17.42578125" style="10" bestFit="1" customWidth="1"/>
    <col min="6900" max="6900" width="1" style="10" customWidth="1"/>
    <col min="6901" max="6903" width="14.85546875" style="10" bestFit="1" customWidth="1"/>
    <col min="6904" max="7146" width="9.140625" style="10"/>
    <col min="7147" max="7147" width="5" style="10" customWidth="1"/>
    <col min="7148" max="7148" width="49.85546875" style="10" customWidth="1"/>
    <col min="7149" max="7149" width="15.28515625" style="10" customWidth="1"/>
    <col min="7150" max="7151" width="1.28515625" style="10" customWidth="1"/>
    <col min="7152" max="7152" width="20.28515625" style="10" bestFit="1" customWidth="1"/>
    <col min="7153" max="7154" width="1.28515625" style="10" customWidth="1"/>
    <col min="7155" max="7155" width="17.42578125" style="10" bestFit="1" customWidth="1"/>
    <col min="7156" max="7156" width="1" style="10" customWidth="1"/>
    <col min="7157" max="7159" width="14.85546875" style="10" bestFit="1" customWidth="1"/>
    <col min="7160" max="7402" width="9.140625" style="10"/>
    <col min="7403" max="7403" width="5" style="10" customWidth="1"/>
    <col min="7404" max="7404" width="49.85546875" style="10" customWidth="1"/>
    <col min="7405" max="7405" width="15.28515625" style="10" customWidth="1"/>
    <col min="7406" max="7407" width="1.28515625" style="10" customWidth="1"/>
    <col min="7408" max="7408" width="20.28515625" style="10" bestFit="1" customWidth="1"/>
    <col min="7409" max="7410" width="1.28515625" style="10" customWidth="1"/>
    <col min="7411" max="7411" width="17.42578125" style="10" bestFit="1" customWidth="1"/>
    <col min="7412" max="7412" width="1" style="10" customWidth="1"/>
    <col min="7413" max="7415" width="14.85546875" style="10" bestFit="1" customWidth="1"/>
    <col min="7416" max="7658" width="9.140625" style="10"/>
    <col min="7659" max="7659" width="5" style="10" customWidth="1"/>
    <col min="7660" max="7660" width="49.85546875" style="10" customWidth="1"/>
    <col min="7661" max="7661" width="15.28515625" style="10" customWidth="1"/>
    <col min="7662" max="7663" width="1.28515625" style="10" customWidth="1"/>
    <col min="7664" max="7664" width="20.28515625" style="10" bestFit="1" customWidth="1"/>
    <col min="7665" max="7666" width="1.28515625" style="10" customWidth="1"/>
    <col min="7667" max="7667" width="17.42578125" style="10" bestFit="1" customWidth="1"/>
    <col min="7668" max="7668" width="1" style="10" customWidth="1"/>
    <col min="7669" max="7671" width="14.85546875" style="10" bestFit="1" customWidth="1"/>
    <col min="7672" max="7914" width="9.140625" style="10"/>
    <col min="7915" max="7915" width="5" style="10" customWidth="1"/>
    <col min="7916" max="7916" width="49.85546875" style="10" customWidth="1"/>
    <col min="7917" max="7917" width="15.28515625" style="10" customWidth="1"/>
    <col min="7918" max="7919" width="1.28515625" style="10" customWidth="1"/>
    <col min="7920" max="7920" width="20.28515625" style="10" bestFit="1" customWidth="1"/>
    <col min="7921" max="7922" width="1.28515625" style="10" customWidth="1"/>
    <col min="7923" max="7923" width="17.42578125" style="10" bestFit="1" customWidth="1"/>
    <col min="7924" max="7924" width="1" style="10" customWidth="1"/>
    <col min="7925" max="7927" width="14.85546875" style="10" bestFit="1" customWidth="1"/>
    <col min="7928" max="8170" width="9.140625" style="10"/>
    <col min="8171" max="8171" width="5" style="10" customWidth="1"/>
    <col min="8172" max="8172" width="49.85546875" style="10" customWidth="1"/>
    <col min="8173" max="8173" width="15.28515625" style="10" customWidth="1"/>
    <col min="8174" max="8175" width="1.28515625" style="10" customWidth="1"/>
    <col min="8176" max="8176" width="20.28515625" style="10" bestFit="1" customWidth="1"/>
    <col min="8177" max="8178" width="1.28515625" style="10" customWidth="1"/>
    <col min="8179" max="8179" width="17.42578125" style="10" bestFit="1" customWidth="1"/>
    <col min="8180" max="8180" width="1" style="10" customWidth="1"/>
    <col min="8181" max="8183" width="14.85546875" style="10" bestFit="1" customWidth="1"/>
    <col min="8184" max="8426" width="9.140625" style="10"/>
    <col min="8427" max="8427" width="5" style="10" customWidth="1"/>
    <col min="8428" max="8428" width="49.85546875" style="10" customWidth="1"/>
    <col min="8429" max="8429" width="15.28515625" style="10" customWidth="1"/>
    <col min="8430" max="8431" width="1.28515625" style="10" customWidth="1"/>
    <col min="8432" max="8432" width="20.28515625" style="10" bestFit="1" customWidth="1"/>
    <col min="8433" max="8434" width="1.28515625" style="10" customWidth="1"/>
    <col min="8435" max="8435" width="17.42578125" style="10" bestFit="1" customWidth="1"/>
    <col min="8436" max="8436" width="1" style="10" customWidth="1"/>
    <col min="8437" max="8439" width="14.85546875" style="10" bestFit="1" customWidth="1"/>
    <col min="8440" max="8682" width="9.140625" style="10"/>
    <col min="8683" max="8683" width="5" style="10" customWidth="1"/>
    <col min="8684" max="8684" width="49.85546875" style="10" customWidth="1"/>
    <col min="8685" max="8685" width="15.28515625" style="10" customWidth="1"/>
    <col min="8686" max="8687" width="1.28515625" style="10" customWidth="1"/>
    <col min="8688" max="8688" width="20.28515625" style="10" bestFit="1" customWidth="1"/>
    <col min="8689" max="8690" width="1.28515625" style="10" customWidth="1"/>
    <col min="8691" max="8691" width="17.42578125" style="10" bestFit="1" customWidth="1"/>
    <col min="8692" max="8692" width="1" style="10" customWidth="1"/>
    <col min="8693" max="8695" width="14.85546875" style="10" bestFit="1" customWidth="1"/>
    <col min="8696" max="8938" width="9.140625" style="10"/>
    <col min="8939" max="8939" width="5" style="10" customWidth="1"/>
    <col min="8940" max="8940" width="49.85546875" style="10" customWidth="1"/>
    <col min="8941" max="8941" width="15.28515625" style="10" customWidth="1"/>
    <col min="8942" max="8943" width="1.28515625" style="10" customWidth="1"/>
    <col min="8944" max="8944" width="20.28515625" style="10" bestFit="1" customWidth="1"/>
    <col min="8945" max="8946" width="1.28515625" style="10" customWidth="1"/>
    <col min="8947" max="8947" width="17.42578125" style="10" bestFit="1" customWidth="1"/>
    <col min="8948" max="8948" width="1" style="10" customWidth="1"/>
    <col min="8949" max="8951" width="14.85546875" style="10" bestFit="1" customWidth="1"/>
    <col min="8952" max="9194" width="9.140625" style="10"/>
    <col min="9195" max="9195" width="5" style="10" customWidth="1"/>
    <col min="9196" max="9196" width="49.85546875" style="10" customWidth="1"/>
    <col min="9197" max="9197" width="15.28515625" style="10" customWidth="1"/>
    <col min="9198" max="9199" width="1.28515625" style="10" customWidth="1"/>
    <col min="9200" max="9200" width="20.28515625" style="10" bestFit="1" customWidth="1"/>
    <col min="9201" max="9202" width="1.28515625" style="10" customWidth="1"/>
    <col min="9203" max="9203" width="17.42578125" style="10" bestFit="1" customWidth="1"/>
    <col min="9204" max="9204" width="1" style="10" customWidth="1"/>
    <col min="9205" max="9207" width="14.85546875" style="10" bestFit="1" customWidth="1"/>
    <col min="9208" max="9450" width="9.140625" style="10"/>
    <col min="9451" max="9451" width="5" style="10" customWidth="1"/>
    <col min="9452" max="9452" width="49.85546875" style="10" customWidth="1"/>
    <col min="9453" max="9453" width="15.28515625" style="10" customWidth="1"/>
    <col min="9454" max="9455" width="1.28515625" style="10" customWidth="1"/>
    <col min="9456" max="9456" width="20.28515625" style="10" bestFit="1" customWidth="1"/>
    <col min="9457" max="9458" width="1.28515625" style="10" customWidth="1"/>
    <col min="9459" max="9459" width="17.42578125" style="10" bestFit="1" customWidth="1"/>
    <col min="9460" max="9460" width="1" style="10" customWidth="1"/>
    <col min="9461" max="9463" width="14.85546875" style="10" bestFit="1" customWidth="1"/>
    <col min="9464" max="9706" width="9.140625" style="10"/>
    <col min="9707" max="9707" width="5" style="10" customWidth="1"/>
    <col min="9708" max="9708" width="49.85546875" style="10" customWidth="1"/>
    <col min="9709" max="9709" width="15.28515625" style="10" customWidth="1"/>
    <col min="9710" max="9711" width="1.28515625" style="10" customWidth="1"/>
    <col min="9712" max="9712" width="20.28515625" style="10" bestFit="1" customWidth="1"/>
    <col min="9713" max="9714" width="1.28515625" style="10" customWidth="1"/>
    <col min="9715" max="9715" width="17.42578125" style="10" bestFit="1" customWidth="1"/>
    <col min="9716" max="9716" width="1" style="10" customWidth="1"/>
    <col min="9717" max="9719" width="14.85546875" style="10" bestFit="1" customWidth="1"/>
    <col min="9720" max="9962" width="9.140625" style="10"/>
    <col min="9963" max="9963" width="5" style="10" customWidth="1"/>
    <col min="9964" max="9964" width="49.85546875" style="10" customWidth="1"/>
    <col min="9965" max="9965" width="15.28515625" style="10" customWidth="1"/>
    <col min="9966" max="9967" width="1.28515625" style="10" customWidth="1"/>
    <col min="9968" max="9968" width="20.28515625" style="10" bestFit="1" customWidth="1"/>
    <col min="9969" max="9970" width="1.28515625" style="10" customWidth="1"/>
    <col min="9971" max="9971" width="17.42578125" style="10" bestFit="1" customWidth="1"/>
    <col min="9972" max="9972" width="1" style="10" customWidth="1"/>
    <col min="9973" max="9975" width="14.85546875" style="10" bestFit="1" customWidth="1"/>
    <col min="9976" max="10218" width="9.140625" style="10"/>
    <col min="10219" max="10219" width="5" style="10" customWidth="1"/>
    <col min="10220" max="10220" width="49.85546875" style="10" customWidth="1"/>
    <col min="10221" max="10221" width="15.28515625" style="10" customWidth="1"/>
    <col min="10222" max="10223" width="1.28515625" style="10" customWidth="1"/>
    <col min="10224" max="10224" width="20.28515625" style="10" bestFit="1" customWidth="1"/>
    <col min="10225" max="10226" width="1.28515625" style="10" customWidth="1"/>
    <col min="10227" max="10227" width="17.42578125" style="10" bestFit="1" customWidth="1"/>
    <col min="10228" max="10228" width="1" style="10" customWidth="1"/>
    <col min="10229" max="10231" width="14.85546875" style="10" bestFit="1" customWidth="1"/>
    <col min="10232" max="10474" width="9.140625" style="10"/>
    <col min="10475" max="10475" width="5" style="10" customWidth="1"/>
    <col min="10476" max="10476" width="49.85546875" style="10" customWidth="1"/>
    <col min="10477" max="10477" width="15.28515625" style="10" customWidth="1"/>
    <col min="10478" max="10479" width="1.28515625" style="10" customWidth="1"/>
    <col min="10480" max="10480" width="20.28515625" style="10" bestFit="1" customWidth="1"/>
    <col min="10481" max="10482" width="1.28515625" style="10" customWidth="1"/>
    <col min="10483" max="10483" width="17.42578125" style="10" bestFit="1" customWidth="1"/>
    <col min="10484" max="10484" width="1" style="10" customWidth="1"/>
    <col min="10485" max="10487" width="14.85546875" style="10" bestFit="1" customWidth="1"/>
    <col min="10488" max="10730" width="9.140625" style="10"/>
    <col min="10731" max="10731" width="5" style="10" customWidth="1"/>
    <col min="10732" max="10732" width="49.85546875" style="10" customWidth="1"/>
    <col min="10733" max="10733" width="15.28515625" style="10" customWidth="1"/>
    <col min="10734" max="10735" width="1.28515625" style="10" customWidth="1"/>
    <col min="10736" max="10736" width="20.28515625" style="10" bestFit="1" customWidth="1"/>
    <col min="10737" max="10738" width="1.28515625" style="10" customWidth="1"/>
    <col min="10739" max="10739" width="17.42578125" style="10" bestFit="1" customWidth="1"/>
    <col min="10740" max="10740" width="1" style="10" customWidth="1"/>
    <col min="10741" max="10743" width="14.85546875" style="10" bestFit="1" customWidth="1"/>
    <col min="10744" max="10986" width="9.140625" style="10"/>
    <col min="10987" max="10987" width="5" style="10" customWidth="1"/>
    <col min="10988" max="10988" width="49.85546875" style="10" customWidth="1"/>
    <col min="10989" max="10989" width="15.28515625" style="10" customWidth="1"/>
    <col min="10990" max="10991" width="1.28515625" style="10" customWidth="1"/>
    <col min="10992" max="10992" width="20.28515625" style="10" bestFit="1" customWidth="1"/>
    <col min="10993" max="10994" width="1.28515625" style="10" customWidth="1"/>
    <col min="10995" max="10995" width="17.42578125" style="10" bestFit="1" customWidth="1"/>
    <col min="10996" max="10996" width="1" style="10" customWidth="1"/>
    <col min="10997" max="10999" width="14.85546875" style="10" bestFit="1" customWidth="1"/>
    <col min="11000" max="11242" width="9.140625" style="10"/>
    <col min="11243" max="11243" width="5" style="10" customWidth="1"/>
    <col min="11244" max="11244" width="49.85546875" style="10" customWidth="1"/>
    <col min="11245" max="11245" width="15.28515625" style="10" customWidth="1"/>
    <col min="11246" max="11247" width="1.28515625" style="10" customWidth="1"/>
    <col min="11248" max="11248" width="20.28515625" style="10" bestFit="1" customWidth="1"/>
    <col min="11249" max="11250" width="1.28515625" style="10" customWidth="1"/>
    <col min="11251" max="11251" width="17.42578125" style="10" bestFit="1" customWidth="1"/>
    <col min="11252" max="11252" width="1" style="10" customWidth="1"/>
    <col min="11253" max="11255" width="14.85546875" style="10" bestFit="1" customWidth="1"/>
    <col min="11256" max="11498" width="9.140625" style="10"/>
    <col min="11499" max="11499" width="5" style="10" customWidth="1"/>
    <col min="11500" max="11500" width="49.85546875" style="10" customWidth="1"/>
    <col min="11501" max="11501" width="15.28515625" style="10" customWidth="1"/>
    <col min="11502" max="11503" width="1.28515625" style="10" customWidth="1"/>
    <col min="11504" max="11504" width="20.28515625" style="10" bestFit="1" customWidth="1"/>
    <col min="11505" max="11506" width="1.28515625" style="10" customWidth="1"/>
    <col min="11507" max="11507" width="17.42578125" style="10" bestFit="1" customWidth="1"/>
    <col min="11508" max="11508" width="1" style="10" customWidth="1"/>
    <col min="11509" max="11511" width="14.85546875" style="10" bestFit="1" customWidth="1"/>
    <col min="11512" max="11754" width="9.140625" style="10"/>
    <col min="11755" max="11755" width="5" style="10" customWidth="1"/>
    <col min="11756" max="11756" width="49.85546875" style="10" customWidth="1"/>
    <col min="11757" max="11757" width="15.28515625" style="10" customWidth="1"/>
    <col min="11758" max="11759" width="1.28515625" style="10" customWidth="1"/>
    <col min="11760" max="11760" width="20.28515625" style="10" bestFit="1" customWidth="1"/>
    <col min="11761" max="11762" width="1.28515625" style="10" customWidth="1"/>
    <col min="11763" max="11763" width="17.42578125" style="10" bestFit="1" customWidth="1"/>
    <col min="11764" max="11764" width="1" style="10" customWidth="1"/>
    <col min="11765" max="11767" width="14.85546875" style="10" bestFit="1" customWidth="1"/>
    <col min="11768" max="12010" width="9.140625" style="10"/>
    <col min="12011" max="12011" width="5" style="10" customWidth="1"/>
    <col min="12012" max="12012" width="49.85546875" style="10" customWidth="1"/>
    <col min="12013" max="12013" width="15.28515625" style="10" customWidth="1"/>
    <col min="12014" max="12015" width="1.28515625" style="10" customWidth="1"/>
    <col min="12016" max="12016" width="20.28515625" style="10" bestFit="1" customWidth="1"/>
    <col min="12017" max="12018" width="1.28515625" style="10" customWidth="1"/>
    <col min="12019" max="12019" width="17.42578125" style="10" bestFit="1" customWidth="1"/>
    <col min="12020" max="12020" width="1" style="10" customWidth="1"/>
    <col min="12021" max="12023" width="14.85546875" style="10" bestFit="1" customWidth="1"/>
    <col min="12024" max="12266" width="9.140625" style="10"/>
    <col min="12267" max="12267" width="5" style="10" customWidth="1"/>
    <col min="12268" max="12268" width="49.85546875" style="10" customWidth="1"/>
    <col min="12269" max="12269" width="15.28515625" style="10" customWidth="1"/>
    <col min="12270" max="12271" width="1.28515625" style="10" customWidth="1"/>
    <col min="12272" max="12272" width="20.28515625" style="10" bestFit="1" customWidth="1"/>
    <col min="12273" max="12274" width="1.28515625" style="10" customWidth="1"/>
    <col min="12275" max="12275" width="17.42578125" style="10" bestFit="1" customWidth="1"/>
    <col min="12276" max="12276" width="1" style="10" customWidth="1"/>
    <col min="12277" max="12279" width="14.85546875" style="10" bestFit="1" customWidth="1"/>
    <col min="12280" max="12522" width="9.140625" style="10"/>
    <col min="12523" max="12523" width="5" style="10" customWidth="1"/>
    <col min="12524" max="12524" width="49.85546875" style="10" customWidth="1"/>
    <col min="12525" max="12525" width="15.28515625" style="10" customWidth="1"/>
    <col min="12526" max="12527" width="1.28515625" style="10" customWidth="1"/>
    <col min="12528" max="12528" width="20.28515625" style="10" bestFit="1" customWidth="1"/>
    <col min="12529" max="12530" width="1.28515625" style="10" customWidth="1"/>
    <col min="12531" max="12531" width="17.42578125" style="10" bestFit="1" customWidth="1"/>
    <col min="12532" max="12532" width="1" style="10" customWidth="1"/>
    <col min="12533" max="12535" width="14.85546875" style="10" bestFit="1" customWidth="1"/>
    <col min="12536" max="12778" width="9.140625" style="10"/>
    <col min="12779" max="12779" width="5" style="10" customWidth="1"/>
    <col min="12780" max="12780" width="49.85546875" style="10" customWidth="1"/>
    <col min="12781" max="12781" width="15.28515625" style="10" customWidth="1"/>
    <col min="12782" max="12783" width="1.28515625" style="10" customWidth="1"/>
    <col min="12784" max="12784" width="20.28515625" style="10" bestFit="1" customWidth="1"/>
    <col min="12785" max="12786" width="1.28515625" style="10" customWidth="1"/>
    <col min="12787" max="12787" width="17.42578125" style="10" bestFit="1" customWidth="1"/>
    <col min="12788" max="12788" width="1" style="10" customWidth="1"/>
    <col min="12789" max="12791" width="14.85546875" style="10" bestFit="1" customWidth="1"/>
    <col min="12792" max="13034" width="9.140625" style="10"/>
    <col min="13035" max="13035" width="5" style="10" customWidth="1"/>
    <col min="13036" max="13036" width="49.85546875" style="10" customWidth="1"/>
    <col min="13037" max="13037" width="15.28515625" style="10" customWidth="1"/>
    <col min="13038" max="13039" width="1.28515625" style="10" customWidth="1"/>
    <col min="13040" max="13040" width="20.28515625" style="10" bestFit="1" customWidth="1"/>
    <col min="13041" max="13042" width="1.28515625" style="10" customWidth="1"/>
    <col min="13043" max="13043" width="17.42578125" style="10" bestFit="1" customWidth="1"/>
    <col min="13044" max="13044" width="1" style="10" customWidth="1"/>
    <col min="13045" max="13047" width="14.85546875" style="10" bestFit="1" customWidth="1"/>
    <col min="13048" max="13290" width="9.140625" style="10"/>
    <col min="13291" max="13291" width="5" style="10" customWidth="1"/>
    <col min="13292" max="13292" width="49.85546875" style="10" customWidth="1"/>
    <col min="13293" max="13293" width="15.28515625" style="10" customWidth="1"/>
    <col min="13294" max="13295" width="1.28515625" style="10" customWidth="1"/>
    <col min="13296" max="13296" width="20.28515625" style="10" bestFit="1" customWidth="1"/>
    <col min="13297" max="13298" width="1.28515625" style="10" customWidth="1"/>
    <col min="13299" max="13299" width="17.42578125" style="10" bestFit="1" customWidth="1"/>
    <col min="13300" max="13300" width="1" style="10" customWidth="1"/>
    <col min="13301" max="13303" width="14.85546875" style="10" bestFit="1" customWidth="1"/>
    <col min="13304" max="13546" width="9.140625" style="10"/>
    <col min="13547" max="13547" width="5" style="10" customWidth="1"/>
    <col min="13548" max="13548" width="49.85546875" style="10" customWidth="1"/>
    <col min="13549" max="13549" width="15.28515625" style="10" customWidth="1"/>
    <col min="13550" max="13551" width="1.28515625" style="10" customWidth="1"/>
    <col min="13552" max="13552" width="20.28515625" style="10" bestFit="1" customWidth="1"/>
    <col min="13553" max="13554" width="1.28515625" style="10" customWidth="1"/>
    <col min="13555" max="13555" width="17.42578125" style="10" bestFit="1" customWidth="1"/>
    <col min="13556" max="13556" width="1" style="10" customWidth="1"/>
    <col min="13557" max="13559" width="14.85546875" style="10" bestFit="1" customWidth="1"/>
    <col min="13560" max="13802" width="9.140625" style="10"/>
    <col min="13803" max="13803" width="5" style="10" customWidth="1"/>
    <col min="13804" max="13804" width="49.85546875" style="10" customWidth="1"/>
    <col min="13805" max="13805" width="15.28515625" style="10" customWidth="1"/>
    <col min="13806" max="13807" width="1.28515625" style="10" customWidth="1"/>
    <col min="13808" max="13808" width="20.28515625" style="10" bestFit="1" customWidth="1"/>
    <col min="13809" max="13810" width="1.28515625" style="10" customWidth="1"/>
    <col min="13811" max="13811" width="17.42578125" style="10" bestFit="1" customWidth="1"/>
    <col min="13812" max="13812" width="1" style="10" customWidth="1"/>
    <col min="13813" max="13815" width="14.85546875" style="10" bestFit="1" customWidth="1"/>
    <col min="13816" max="14058" width="9.140625" style="10"/>
    <col min="14059" max="14059" width="5" style="10" customWidth="1"/>
    <col min="14060" max="14060" width="49.85546875" style="10" customWidth="1"/>
    <col min="14061" max="14061" width="15.28515625" style="10" customWidth="1"/>
    <col min="14062" max="14063" width="1.28515625" style="10" customWidth="1"/>
    <col min="14064" max="14064" width="20.28515625" style="10" bestFit="1" customWidth="1"/>
    <col min="14065" max="14066" width="1.28515625" style="10" customWidth="1"/>
    <col min="14067" max="14067" width="17.42578125" style="10" bestFit="1" customWidth="1"/>
    <col min="14068" max="14068" width="1" style="10" customWidth="1"/>
    <col min="14069" max="14071" width="14.85546875" style="10" bestFit="1" customWidth="1"/>
    <col min="14072" max="14314" width="9.140625" style="10"/>
    <col min="14315" max="14315" width="5" style="10" customWidth="1"/>
    <col min="14316" max="14316" width="49.85546875" style="10" customWidth="1"/>
    <col min="14317" max="14317" width="15.28515625" style="10" customWidth="1"/>
    <col min="14318" max="14319" width="1.28515625" style="10" customWidth="1"/>
    <col min="14320" max="14320" width="20.28515625" style="10" bestFit="1" customWidth="1"/>
    <col min="14321" max="14322" width="1.28515625" style="10" customWidth="1"/>
    <col min="14323" max="14323" width="17.42578125" style="10" bestFit="1" customWidth="1"/>
    <col min="14324" max="14324" width="1" style="10" customWidth="1"/>
    <col min="14325" max="14327" width="14.85546875" style="10" bestFit="1" customWidth="1"/>
    <col min="14328" max="14570" width="9.140625" style="10"/>
    <col min="14571" max="14571" width="5" style="10" customWidth="1"/>
    <col min="14572" max="14572" width="49.85546875" style="10" customWidth="1"/>
    <col min="14573" max="14573" width="15.28515625" style="10" customWidth="1"/>
    <col min="14574" max="14575" width="1.28515625" style="10" customWidth="1"/>
    <col min="14576" max="14576" width="20.28515625" style="10" bestFit="1" customWidth="1"/>
    <col min="14577" max="14578" width="1.28515625" style="10" customWidth="1"/>
    <col min="14579" max="14579" width="17.42578125" style="10" bestFit="1" customWidth="1"/>
    <col min="14580" max="14580" width="1" style="10" customWidth="1"/>
    <col min="14581" max="14583" width="14.85546875" style="10" bestFit="1" customWidth="1"/>
    <col min="14584" max="14826" width="9.140625" style="10"/>
    <col min="14827" max="14827" width="5" style="10" customWidth="1"/>
    <col min="14828" max="14828" width="49.85546875" style="10" customWidth="1"/>
    <col min="14829" max="14829" width="15.28515625" style="10" customWidth="1"/>
    <col min="14830" max="14831" width="1.28515625" style="10" customWidth="1"/>
    <col min="14832" max="14832" width="20.28515625" style="10" bestFit="1" customWidth="1"/>
    <col min="14833" max="14834" width="1.28515625" style="10" customWidth="1"/>
    <col min="14835" max="14835" width="17.42578125" style="10" bestFit="1" customWidth="1"/>
    <col min="14836" max="14836" width="1" style="10" customWidth="1"/>
    <col min="14837" max="14839" width="14.85546875" style="10" bestFit="1" customWidth="1"/>
    <col min="14840" max="15082" width="9.140625" style="10"/>
    <col min="15083" max="15083" width="5" style="10" customWidth="1"/>
    <col min="15084" max="15084" width="49.85546875" style="10" customWidth="1"/>
    <col min="15085" max="15085" width="15.28515625" style="10" customWidth="1"/>
    <col min="15086" max="15087" width="1.28515625" style="10" customWidth="1"/>
    <col min="15088" max="15088" width="20.28515625" style="10" bestFit="1" customWidth="1"/>
    <col min="15089" max="15090" width="1.28515625" style="10" customWidth="1"/>
    <col min="15091" max="15091" width="17.42578125" style="10" bestFit="1" customWidth="1"/>
    <col min="15092" max="15092" width="1" style="10" customWidth="1"/>
    <col min="15093" max="15095" width="14.85546875" style="10" bestFit="1" customWidth="1"/>
    <col min="15096" max="15338" width="9.140625" style="10"/>
    <col min="15339" max="15339" width="5" style="10" customWidth="1"/>
    <col min="15340" max="15340" width="49.85546875" style="10" customWidth="1"/>
    <col min="15341" max="15341" width="15.28515625" style="10" customWidth="1"/>
    <col min="15342" max="15343" width="1.28515625" style="10" customWidth="1"/>
    <col min="15344" max="15344" width="20.28515625" style="10" bestFit="1" customWidth="1"/>
    <col min="15345" max="15346" width="1.28515625" style="10" customWidth="1"/>
    <col min="15347" max="15347" width="17.42578125" style="10" bestFit="1" customWidth="1"/>
    <col min="15348" max="15348" width="1" style="10" customWidth="1"/>
    <col min="15349" max="15351" width="14.85546875" style="10" bestFit="1" customWidth="1"/>
    <col min="15352" max="15594" width="9.140625" style="10"/>
    <col min="15595" max="15595" width="5" style="10" customWidth="1"/>
    <col min="15596" max="15596" width="49.85546875" style="10" customWidth="1"/>
    <col min="15597" max="15597" width="15.28515625" style="10" customWidth="1"/>
    <col min="15598" max="15599" width="1.28515625" style="10" customWidth="1"/>
    <col min="15600" max="15600" width="20.28515625" style="10" bestFit="1" customWidth="1"/>
    <col min="15601" max="15602" width="1.28515625" style="10" customWidth="1"/>
    <col min="15603" max="15603" width="17.42578125" style="10" bestFit="1" customWidth="1"/>
    <col min="15604" max="15604" width="1" style="10" customWidth="1"/>
    <col min="15605" max="15607" width="14.85546875" style="10" bestFit="1" customWidth="1"/>
    <col min="15608" max="15850" width="9.140625" style="10"/>
    <col min="15851" max="15851" width="5" style="10" customWidth="1"/>
    <col min="15852" max="15852" width="49.85546875" style="10" customWidth="1"/>
    <col min="15853" max="15853" width="15.28515625" style="10" customWidth="1"/>
    <col min="15854" max="15855" width="1.28515625" style="10" customWidth="1"/>
    <col min="15856" max="15856" width="20.28515625" style="10" bestFit="1" customWidth="1"/>
    <col min="15857" max="15858" width="1.28515625" style="10" customWidth="1"/>
    <col min="15859" max="15859" width="17.42578125" style="10" bestFit="1" customWidth="1"/>
    <col min="15860" max="15860" width="1" style="10" customWidth="1"/>
    <col min="15861" max="15863" width="14.85546875" style="10" bestFit="1" customWidth="1"/>
    <col min="15864" max="16106" width="9.140625" style="10"/>
    <col min="16107" max="16107" width="5" style="10" customWidth="1"/>
    <col min="16108" max="16108" width="49.85546875" style="10" customWidth="1"/>
    <col min="16109" max="16109" width="15.28515625" style="10" customWidth="1"/>
    <col min="16110" max="16111" width="1.28515625" style="10" customWidth="1"/>
    <col min="16112" max="16112" width="20.28515625" style="10" bestFit="1" customWidth="1"/>
    <col min="16113" max="16114" width="1.28515625" style="10" customWidth="1"/>
    <col min="16115" max="16115" width="17.42578125" style="10" bestFit="1" customWidth="1"/>
    <col min="16116" max="16116" width="1" style="10" customWidth="1"/>
    <col min="16117" max="16119" width="14.85546875" style="10" bestFit="1" customWidth="1"/>
    <col min="16120" max="16354" width="9.140625" style="10"/>
    <col min="16355" max="16384" width="9.140625" style="10" customWidth="1"/>
  </cols>
  <sheetData>
    <row r="1" spans="1:15" ht="20.25" x14ac:dyDescent="0.3">
      <c r="A1" s="359" t="s">
        <v>119</v>
      </c>
      <c r="B1" s="359"/>
      <c r="C1" s="359"/>
      <c r="D1" s="359"/>
      <c r="E1" s="359"/>
      <c r="F1" s="359"/>
      <c r="G1" s="359"/>
    </row>
    <row r="2" spans="1:15" ht="9.6" customHeight="1" x14ac:dyDescent="0.3">
      <c r="A2" s="197"/>
      <c r="B2" s="197"/>
      <c r="C2" s="197"/>
      <c r="D2" s="197"/>
      <c r="E2" s="197"/>
      <c r="F2" s="197"/>
      <c r="G2" s="197"/>
      <c r="J2" s="327"/>
      <c r="M2" s="327"/>
    </row>
    <row r="3" spans="1:15" x14ac:dyDescent="0.2">
      <c r="A3" s="196" t="str">
        <f>'Cash Forecast'!A3</f>
        <v>Project Name: Participatory Agriculture And Climate Transformation Programme (PACT)</v>
      </c>
      <c r="B3" s="243"/>
      <c r="C3" s="212"/>
      <c r="D3" s="212"/>
      <c r="E3" s="212"/>
      <c r="F3" s="212"/>
      <c r="G3" s="212"/>
      <c r="H3" s="212"/>
      <c r="I3" s="212"/>
      <c r="J3" s="212"/>
      <c r="K3" s="212"/>
      <c r="L3" s="212"/>
      <c r="M3" s="212"/>
      <c r="N3" s="212"/>
      <c r="O3" s="212"/>
    </row>
    <row r="4" spans="1:15" x14ac:dyDescent="0.2">
      <c r="A4" s="196" t="str">
        <f>'Cash Forecast'!A4</f>
        <v>Finance Instruments Numbers : IFAD Grant: 2000004457; ASAP Grant 1: 2000004562; ASAP Grant 2: 2000004563; EU Grant: 2000004600</v>
      </c>
      <c r="B4" s="243"/>
      <c r="C4" s="212"/>
      <c r="D4" s="212"/>
      <c r="E4" s="212"/>
      <c r="F4" s="212"/>
      <c r="G4" s="212"/>
      <c r="H4" s="212"/>
      <c r="I4" s="212"/>
      <c r="J4" s="212"/>
      <c r="K4" s="212"/>
      <c r="L4" s="212"/>
      <c r="M4" s="212"/>
      <c r="N4" s="212"/>
      <c r="O4" s="212"/>
    </row>
    <row r="5" spans="1:15" x14ac:dyDescent="0.2">
      <c r="A5" s="196" t="str">
        <f>'Cash Forecast'!A5</f>
        <v xml:space="preserve">For the Period: </v>
      </c>
      <c r="B5" s="255"/>
      <c r="C5" s="171" t="s">
        <v>181</v>
      </c>
      <c r="D5" s="36" t="s">
        <v>104</v>
      </c>
      <c r="E5" s="171" t="s">
        <v>182</v>
      </c>
      <c r="F5" s="10"/>
    </row>
    <row r="6" spans="1:15" ht="13.5" thickBot="1" x14ac:dyDescent="0.25">
      <c r="A6" s="37"/>
      <c r="C6" s="38"/>
      <c r="D6" s="39"/>
      <c r="E6" s="39"/>
      <c r="F6" s="37"/>
    </row>
    <row r="7" spans="1:15" ht="14.45" customHeight="1" x14ac:dyDescent="0.2">
      <c r="A7" s="377" t="s">
        <v>40</v>
      </c>
      <c r="B7" s="378"/>
      <c r="C7" s="383" t="s">
        <v>50</v>
      </c>
      <c r="D7" s="371" t="str">
        <f>'Cash Forecast'!D7</f>
        <v>IFAD Grant (2000004457) - USD</v>
      </c>
      <c r="E7" s="372"/>
      <c r="F7" s="373"/>
      <c r="G7" s="371" t="str">
        <f>'Cash Forecast'!G7</f>
        <v>ASAP Trust Grant 1 (2000004562) - USD</v>
      </c>
      <c r="H7" s="372"/>
      <c r="I7" s="373"/>
      <c r="J7" s="371" t="str">
        <f>'Cash Forecast'!J7</f>
        <v>ASAP Trust Grant 2 (2000004563) - USD</v>
      </c>
      <c r="K7" s="372"/>
      <c r="L7" s="373"/>
      <c r="M7" s="371" t="str">
        <f>'Cash Forecast'!M7</f>
        <v>EU Grant (2000004600) - USD</v>
      </c>
      <c r="N7" s="372"/>
      <c r="O7" s="373"/>
    </row>
    <row r="8" spans="1:15" ht="14.45" customHeight="1" x14ac:dyDescent="0.2">
      <c r="A8" s="379"/>
      <c r="B8" s="380"/>
      <c r="C8" s="384"/>
      <c r="D8" s="60"/>
      <c r="E8" s="40"/>
      <c r="F8" s="61"/>
      <c r="G8" s="60"/>
      <c r="H8" s="40"/>
      <c r="I8" s="61"/>
      <c r="J8" s="60"/>
      <c r="K8" s="40"/>
      <c r="L8" s="61"/>
      <c r="M8" s="60"/>
      <c r="N8" s="40"/>
      <c r="O8" s="61"/>
    </row>
    <row r="9" spans="1:15" ht="14.45" customHeight="1" x14ac:dyDescent="0.2">
      <c r="A9" s="379"/>
      <c r="B9" s="380"/>
      <c r="C9" s="384"/>
      <c r="D9" s="62" t="s">
        <v>3</v>
      </c>
      <c r="E9" s="41" t="s">
        <v>9</v>
      </c>
      <c r="F9" s="63" t="s">
        <v>10</v>
      </c>
      <c r="G9" s="62" t="s">
        <v>3</v>
      </c>
      <c r="H9" s="41" t="s">
        <v>9</v>
      </c>
      <c r="I9" s="63" t="s">
        <v>10</v>
      </c>
      <c r="J9" s="62" t="s">
        <v>3</v>
      </c>
      <c r="K9" s="41" t="s">
        <v>9</v>
      </c>
      <c r="L9" s="63" t="s">
        <v>10</v>
      </c>
      <c r="M9" s="62" t="s">
        <v>3</v>
      </c>
      <c r="N9" s="41" t="s">
        <v>9</v>
      </c>
      <c r="O9" s="63" t="s">
        <v>10</v>
      </c>
    </row>
    <row r="10" spans="1:15" ht="14.45" customHeight="1" x14ac:dyDescent="0.2">
      <c r="A10" s="379"/>
      <c r="B10" s="380"/>
      <c r="C10" s="384"/>
      <c r="D10" s="62"/>
      <c r="E10" s="41" t="s">
        <v>11</v>
      </c>
      <c r="F10" s="63" t="s">
        <v>11</v>
      </c>
      <c r="G10" s="62"/>
      <c r="H10" s="41" t="s">
        <v>11</v>
      </c>
      <c r="I10" s="63" t="s">
        <v>11</v>
      </c>
      <c r="J10" s="62"/>
      <c r="K10" s="41" t="s">
        <v>11</v>
      </c>
      <c r="L10" s="63" t="s">
        <v>11</v>
      </c>
      <c r="M10" s="62"/>
      <c r="N10" s="41" t="s">
        <v>11</v>
      </c>
      <c r="O10" s="63" t="s">
        <v>11</v>
      </c>
    </row>
    <row r="11" spans="1:15" ht="15" customHeight="1" x14ac:dyDescent="0.2">
      <c r="A11" s="379"/>
      <c r="B11" s="380"/>
      <c r="C11" s="384"/>
      <c r="D11" s="67" t="s">
        <v>16</v>
      </c>
      <c r="E11" s="67" t="s">
        <v>17</v>
      </c>
      <c r="F11" s="68" t="s">
        <v>18</v>
      </c>
      <c r="G11" s="67" t="s">
        <v>19</v>
      </c>
      <c r="H11" s="67" t="s">
        <v>20</v>
      </c>
      <c r="I11" s="68" t="s">
        <v>21</v>
      </c>
      <c r="J11" s="67" t="s">
        <v>19</v>
      </c>
      <c r="K11" s="67" t="s">
        <v>20</v>
      </c>
      <c r="L11" s="68" t="s">
        <v>21</v>
      </c>
      <c r="M11" s="67" t="s">
        <v>19</v>
      </c>
      <c r="N11" s="67" t="s">
        <v>20</v>
      </c>
      <c r="O11" s="68" t="s">
        <v>21</v>
      </c>
    </row>
    <row r="12" spans="1:15" ht="15" customHeight="1" thickBot="1" x14ac:dyDescent="0.25">
      <c r="A12" s="381"/>
      <c r="B12" s="382"/>
      <c r="C12" s="385"/>
      <c r="D12" s="374" t="str">
        <f>'Cash Forecast'!D14</f>
        <v>DA Denominated Currency (USD)</v>
      </c>
      <c r="E12" s="375"/>
      <c r="F12" s="376"/>
      <c r="G12" s="374" t="str">
        <f>'Cash Forecast'!G14</f>
        <v>DA Denominated Currency (USD)</v>
      </c>
      <c r="H12" s="375"/>
      <c r="I12" s="376"/>
      <c r="J12" s="374" t="str">
        <f>'Cash Forecast'!J14</f>
        <v>DA Denominated Currency (USD)</v>
      </c>
      <c r="K12" s="375"/>
      <c r="L12" s="376"/>
      <c r="M12" s="374" t="str">
        <f>'Cash Forecast'!M14</f>
        <v>DA Denominated Currency (USD)</v>
      </c>
      <c r="N12" s="375"/>
      <c r="O12" s="376"/>
    </row>
    <row r="13" spans="1:15" ht="15" customHeight="1" thickBot="1" x14ac:dyDescent="0.25">
      <c r="A13" s="19" t="s">
        <v>36</v>
      </c>
      <c r="B13" s="17"/>
      <c r="C13" s="17"/>
      <c r="D13" s="20"/>
      <c r="E13" s="20"/>
      <c r="F13" s="20"/>
      <c r="G13" s="20"/>
      <c r="H13" s="20"/>
      <c r="I13" s="20"/>
      <c r="J13" s="20"/>
      <c r="K13" s="20"/>
      <c r="L13" s="20"/>
      <c r="M13" s="20"/>
      <c r="N13" s="20"/>
      <c r="O13" s="20"/>
    </row>
    <row r="14" spans="1:15" x14ac:dyDescent="0.2">
      <c r="A14" s="17" t="s">
        <v>84</v>
      </c>
      <c r="B14" s="17"/>
      <c r="C14" s="20"/>
      <c r="D14" s="135">
        <v>0</v>
      </c>
      <c r="E14" s="136">
        <v>0</v>
      </c>
      <c r="F14" s="199">
        <v>0</v>
      </c>
      <c r="G14" s="135">
        <v>0</v>
      </c>
      <c r="H14" s="136">
        <v>0</v>
      </c>
      <c r="I14" s="199">
        <v>0</v>
      </c>
      <c r="J14" s="135">
        <v>0</v>
      </c>
      <c r="K14" s="136">
        <v>0</v>
      </c>
      <c r="L14" s="199">
        <v>0</v>
      </c>
      <c r="M14" s="135">
        <v>0</v>
      </c>
      <c r="N14" s="136">
        <v>0</v>
      </c>
      <c r="O14" s="199">
        <v>0</v>
      </c>
    </row>
    <row r="15" spans="1:15" x14ac:dyDescent="0.2">
      <c r="A15" s="203" t="s">
        <v>75</v>
      </c>
      <c r="B15" s="17"/>
      <c r="C15" s="20"/>
      <c r="D15" s="200">
        <v>0</v>
      </c>
      <c r="E15" s="198">
        <v>0</v>
      </c>
      <c r="F15" s="201">
        <v>0</v>
      </c>
      <c r="G15" s="200">
        <v>0</v>
      </c>
      <c r="H15" s="198">
        <v>0</v>
      </c>
      <c r="I15" s="201">
        <v>0</v>
      </c>
      <c r="J15" s="200">
        <v>0</v>
      </c>
      <c r="K15" s="198">
        <v>0</v>
      </c>
      <c r="L15" s="201">
        <v>0</v>
      </c>
      <c r="M15" s="200">
        <v>0</v>
      </c>
      <c r="N15" s="198">
        <v>0</v>
      </c>
      <c r="O15" s="201">
        <v>0</v>
      </c>
    </row>
    <row r="16" spans="1:15" x14ac:dyDescent="0.2">
      <c r="A16" s="203" t="s">
        <v>76</v>
      </c>
      <c r="B16" s="17"/>
      <c r="C16" s="20"/>
      <c r="D16" s="200">
        <v>0</v>
      </c>
      <c r="E16" s="198">
        <v>0</v>
      </c>
      <c r="F16" s="201">
        <v>0</v>
      </c>
      <c r="G16" s="200">
        <v>0</v>
      </c>
      <c r="H16" s="198">
        <v>0</v>
      </c>
      <c r="I16" s="201">
        <v>0</v>
      </c>
      <c r="J16" s="200">
        <v>0</v>
      </c>
      <c r="K16" s="198">
        <v>0</v>
      </c>
      <c r="L16" s="201">
        <v>0</v>
      </c>
      <c r="M16" s="200">
        <v>0</v>
      </c>
      <c r="N16" s="198">
        <v>0</v>
      </c>
      <c r="O16" s="201">
        <v>0</v>
      </c>
    </row>
    <row r="17" spans="1:15" ht="13.5" thickBot="1" x14ac:dyDescent="0.25">
      <c r="A17" s="17" t="s">
        <v>15</v>
      </c>
      <c r="B17" s="17"/>
      <c r="C17" s="20"/>
      <c r="D17" s="137">
        <v>0</v>
      </c>
      <c r="E17" s="138">
        <v>0</v>
      </c>
      <c r="F17" s="202">
        <v>0</v>
      </c>
      <c r="G17" s="137">
        <v>0</v>
      </c>
      <c r="H17" s="138">
        <v>0</v>
      </c>
      <c r="I17" s="202">
        <v>0</v>
      </c>
      <c r="J17" s="137">
        <v>0</v>
      </c>
      <c r="K17" s="138">
        <v>0</v>
      </c>
      <c r="L17" s="202">
        <v>0</v>
      </c>
      <c r="M17" s="137">
        <v>0</v>
      </c>
      <c r="N17" s="138">
        <v>0</v>
      </c>
      <c r="O17" s="202">
        <v>0</v>
      </c>
    </row>
    <row r="18" spans="1:15" x14ac:dyDescent="0.2">
      <c r="A18" s="19" t="s">
        <v>86</v>
      </c>
      <c r="B18" s="19"/>
      <c r="C18" s="20" t="s">
        <v>41</v>
      </c>
      <c r="D18" s="139">
        <f>SUM(D14:D17)</f>
        <v>0</v>
      </c>
      <c r="E18" s="139">
        <f t="shared" ref="E18:I18" si="0">SUM(E14:E17)</f>
        <v>0</v>
      </c>
      <c r="F18" s="139">
        <f t="shared" si="0"/>
        <v>0</v>
      </c>
      <c r="G18" s="139">
        <f t="shared" si="0"/>
        <v>0</v>
      </c>
      <c r="H18" s="139">
        <f t="shared" si="0"/>
        <v>0</v>
      </c>
      <c r="I18" s="139">
        <f t="shared" si="0"/>
        <v>0</v>
      </c>
      <c r="J18" s="139">
        <f t="shared" ref="J18:O18" si="1">SUM(J14:J17)</f>
        <v>0</v>
      </c>
      <c r="K18" s="139">
        <f t="shared" si="1"/>
        <v>0</v>
      </c>
      <c r="L18" s="139">
        <f t="shared" si="1"/>
        <v>0</v>
      </c>
      <c r="M18" s="139">
        <f t="shared" si="1"/>
        <v>0</v>
      </c>
      <c r="N18" s="139">
        <f t="shared" si="1"/>
        <v>0</v>
      </c>
      <c r="O18" s="139">
        <f t="shared" si="1"/>
        <v>0</v>
      </c>
    </row>
    <row r="19" spans="1:15" x14ac:dyDescent="0.2">
      <c r="A19" s="17"/>
      <c r="B19" s="17"/>
      <c r="C19" s="19"/>
      <c r="D19" s="140"/>
      <c r="E19" s="140"/>
      <c r="F19" s="140"/>
      <c r="G19" s="140"/>
      <c r="H19" s="140"/>
      <c r="I19" s="140"/>
      <c r="J19" s="140"/>
      <c r="K19" s="140"/>
      <c r="L19" s="140"/>
      <c r="M19" s="140"/>
      <c r="N19" s="140"/>
      <c r="O19" s="140"/>
    </row>
    <row r="20" spans="1:15" ht="36.6" customHeight="1" thickBot="1" x14ac:dyDescent="0.25">
      <c r="A20" s="19" t="s">
        <v>37</v>
      </c>
      <c r="B20" s="17"/>
      <c r="C20" s="19"/>
      <c r="D20" s="141" t="s">
        <v>25</v>
      </c>
      <c r="E20" s="141" t="s">
        <v>24</v>
      </c>
      <c r="F20" s="142" t="s">
        <v>26</v>
      </c>
      <c r="G20" s="141" t="s">
        <v>25</v>
      </c>
      <c r="H20" s="141" t="s">
        <v>24</v>
      </c>
      <c r="I20" s="142" t="s">
        <v>26</v>
      </c>
      <c r="J20" s="141" t="s">
        <v>25</v>
      </c>
      <c r="K20" s="141" t="s">
        <v>24</v>
      </c>
      <c r="L20" s="142" t="s">
        <v>26</v>
      </c>
      <c r="M20" s="141" t="s">
        <v>25</v>
      </c>
      <c r="N20" s="141" t="s">
        <v>24</v>
      </c>
      <c r="O20" s="142" t="s">
        <v>26</v>
      </c>
    </row>
    <row r="21" spans="1:15" ht="28.5" customHeight="1" x14ac:dyDescent="0.2">
      <c r="A21" s="311">
        <f>'Cash Forecast'!A16</f>
        <v>1</v>
      </c>
      <c r="B21" s="173" t="str">
        <f>'Cash Forecast'!B16</f>
        <v xml:space="preserve">Project Component A: Community Led climate smart productive landscapes </v>
      </c>
      <c r="C21" s="42"/>
      <c r="D21" s="114">
        <v>0</v>
      </c>
      <c r="E21" s="115">
        <v>0</v>
      </c>
      <c r="F21" s="116">
        <v>0</v>
      </c>
      <c r="G21" s="114">
        <v>0</v>
      </c>
      <c r="H21" s="115">
        <v>0</v>
      </c>
      <c r="I21" s="116">
        <v>0</v>
      </c>
      <c r="J21" s="114">
        <v>0</v>
      </c>
      <c r="K21" s="115">
        <v>0</v>
      </c>
      <c r="L21" s="116">
        <v>0</v>
      </c>
      <c r="M21" s="114">
        <v>0</v>
      </c>
      <c r="N21" s="115">
        <v>0</v>
      </c>
      <c r="O21" s="116">
        <v>0</v>
      </c>
    </row>
    <row r="22" spans="1:15" ht="21.6" customHeight="1" x14ac:dyDescent="0.2">
      <c r="A22" s="311">
        <f>'Cash Forecast'!A17</f>
        <v>2</v>
      </c>
      <c r="B22" s="173" t="str">
        <f>'Cash Forecast'!B17</f>
        <v>Project Component B: Inclusive and equitable market access</v>
      </c>
      <c r="C22" s="42"/>
      <c r="D22" s="117">
        <v>0</v>
      </c>
      <c r="E22" s="118">
        <v>0</v>
      </c>
      <c r="F22" s="119">
        <v>0</v>
      </c>
      <c r="G22" s="117">
        <v>0</v>
      </c>
      <c r="H22" s="118">
        <v>0</v>
      </c>
      <c r="I22" s="119">
        <v>0</v>
      </c>
      <c r="J22" s="117">
        <v>0</v>
      </c>
      <c r="K22" s="118">
        <v>0</v>
      </c>
      <c r="L22" s="119">
        <v>0</v>
      </c>
      <c r="M22" s="117">
        <v>0</v>
      </c>
      <c r="N22" s="118">
        <v>0</v>
      </c>
      <c r="O22" s="119">
        <v>0</v>
      </c>
    </row>
    <row r="23" spans="1:15" ht="23.1" customHeight="1" x14ac:dyDescent="0.2">
      <c r="A23" s="311">
        <f>'Cash Forecast'!A18</f>
        <v>3</v>
      </c>
      <c r="B23" s="173" t="str">
        <f>'Cash Forecast'!B18</f>
        <v>Project Component C: Institional and policy strengthening, implementation support services</v>
      </c>
      <c r="C23" s="42"/>
      <c r="D23" s="117">
        <v>0</v>
      </c>
      <c r="E23" s="118">
        <v>0</v>
      </c>
      <c r="F23" s="119">
        <v>0</v>
      </c>
      <c r="G23" s="117">
        <v>0</v>
      </c>
      <c r="H23" s="118">
        <v>0</v>
      </c>
      <c r="I23" s="119">
        <v>0</v>
      </c>
      <c r="J23" s="117">
        <v>0</v>
      </c>
      <c r="K23" s="118">
        <v>0</v>
      </c>
      <c r="L23" s="119">
        <v>0</v>
      </c>
      <c r="M23" s="117">
        <v>0</v>
      </c>
      <c r="N23" s="118">
        <v>0</v>
      </c>
      <c r="O23" s="119">
        <v>0</v>
      </c>
    </row>
    <row r="24" spans="1:15" ht="29.45" customHeight="1" x14ac:dyDescent="0.2">
      <c r="A24" s="311">
        <f>'Cash Forecast'!A19</f>
        <v>4</v>
      </c>
      <c r="B24" s="173" t="str">
        <f>'Cash Forecast'!B19</f>
        <v>Project Component A (EU Grant - 1.2 Climate Resilient Infrastructure Development)</v>
      </c>
      <c r="C24" s="42"/>
      <c r="D24" s="117">
        <v>0</v>
      </c>
      <c r="E24" s="118">
        <v>0</v>
      </c>
      <c r="F24" s="119">
        <v>0</v>
      </c>
      <c r="G24" s="117">
        <v>0</v>
      </c>
      <c r="H24" s="118">
        <v>0</v>
      </c>
      <c r="I24" s="119">
        <v>0</v>
      </c>
      <c r="J24" s="117">
        <v>0</v>
      </c>
      <c r="K24" s="118">
        <v>0</v>
      </c>
      <c r="L24" s="119">
        <v>0</v>
      </c>
      <c r="M24" s="117">
        <v>0</v>
      </c>
      <c r="N24" s="118">
        <v>0</v>
      </c>
      <c r="O24" s="119">
        <v>0</v>
      </c>
    </row>
    <row r="25" spans="1:15" ht="26.1" customHeight="1" x14ac:dyDescent="0.2">
      <c r="A25" s="311">
        <f>'Cash Forecast'!A20</f>
        <v>5</v>
      </c>
      <c r="B25" s="173" t="str">
        <f>'Cash Forecast'!B20</f>
        <v>Project Component B (EU Grant - 3.2 Programme Coordination and Implementation Support Services)</v>
      </c>
      <c r="C25" s="42"/>
      <c r="D25" s="117">
        <v>0</v>
      </c>
      <c r="E25" s="118">
        <v>0</v>
      </c>
      <c r="F25" s="119">
        <v>0</v>
      </c>
      <c r="G25" s="117">
        <v>0</v>
      </c>
      <c r="H25" s="118">
        <v>0</v>
      </c>
      <c r="I25" s="119">
        <v>0</v>
      </c>
      <c r="J25" s="117">
        <v>0</v>
      </c>
      <c r="K25" s="118">
        <v>0</v>
      </c>
      <c r="L25" s="119">
        <v>0</v>
      </c>
      <c r="M25" s="117">
        <v>0</v>
      </c>
      <c r="N25" s="118">
        <v>0</v>
      </c>
      <c r="O25" s="119">
        <v>0</v>
      </c>
    </row>
    <row r="26" spans="1:15" ht="13.5" customHeight="1" x14ac:dyDescent="0.2">
      <c r="A26" s="311">
        <f>'Cash Forecast'!A21</f>
        <v>6</v>
      </c>
      <c r="B26" s="173" t="str">
        <f>'Cash Forecast'!B21</f>
        <v>Unallocated</v>
      </c>
      <c r="C26" s="42"/>
      <c r="D26" s="117">
        <v>0</v>
      </c>
      <c r="E26" s="118">
        <v>0</v>
      </c>
      <c r="F26" s="119">
        <v>0</v>
      </c>
      <c r="G26" s="117">
        <v>0</v>
      </c>
      <c r="H26" s="118">
        <v>0</v>
      </c>
      <c r="I26" s="119">
        <v>0</v>
      </c>
      <c r="J26" s="117"/>
      <c r="K26" s="118"/>
      <c r="L26" s="119"/>
      <c r="M26" s="117"/>
      <c r="N26" s="118"/>
      <c r="O26" s="119"/>
    </row>
    <row r="27" spans="1:15" x14ac:dyDescent="0.2">
      <c r="A27" s="19" t="s">
        <v>77</v>
      </c>
      <c r="C27" s="36" t="s">
        <v>43</v>
      </c>
      <c r="D27" s="139">
        <f t="shared" ref="D27:O27" si="2">SUM(D21:D26)</f>
        <v>0</v>
      </c>
      <c r="E27" s="139">
        <f t="shared" si="2"/>
        <v>0</v>
      </c>
      <c r="F27" s="139">
        <f t="shared" si="2"/>
        <v>0</v>
      </c>
      <c r="G27" s="139">
        <f t="shared" si="2"/>
        <v>0</v>
      </c>
      <c r="H27" s="139">
        <f t="shared" si="2"/>
        <v>0</v>
      </c>
      <c r="I27" s="139">
        <f t="shared" si="2"/>
        <v>0</v>
      </c>
      <c r="J27" s="139">
        <f t="shared" si="2"/>
        <v>0</v>
      </c>
      <c r="K27" s="139">
        <f t="shared" si="2"/>
        <v>0</v>
      </c>
      <c r="L27" s="139">
        <f t="shared" si="2"/>
        <v>0</v>
      </c>
      <c r="M27" s="139">
        <f t="shared" si="2"/>
        <v>0</v>
      </c>
      <c r="N27" s="139">
        <f t="shared" si="2"/>
        <v>0</v>
      </c>
      <c r="O27" s="139">
        <f t="shared" si="2"/>
        <v>0</v>
      </c>
    </row>
    <row r="28" spans="1:15" x14ac:dyDescent="0.2">
      <c r="A28" s="19"/>
      <c r="B28" s="17"/>
      <c r="C28" s="17"/>
      <c r="D28" s="140"/>
      <c r="E28" s="140"/>
      <c r="F28" s="140"/>
      <c r="G28" s="140"/>
      <c r="H28" s="140"/>
      <c r="I28" s="140"/>
      <c r="J28" s="140"/>
      <c r="K28" s="140"/>
      <c r="L28" s="140"/>
      <c r="M28" s="140"/>
      <c r="N28" s="140"/>
      <c r="O28" s="140"/>
    </row>
    <row r="29" spans="1:15" ht="13.5" thickBot="1" x14ac:dyDescent="0.25">
      <c r="A29" s="19" t="s">
        <v>38</v>
      </c>
      <c r="B29" s="17"/>
      <c r="C29" s="17"/>
      <c r="D29" s="252"/>
      <c r="E29" s="252"/>
      <c r="F29" s="253"/>
      <c r="G29" s="252"/>
      <c r="H29" s="252"/>
      <c r="I29" s="253"/>
      <c r="J29" s="252"/>
      <c r="K29" s="252"/>
      <c r="L29" s="253"/>
      <c r="M29" s="252"/>
      <c r="N29" s="252"/>
      <c r="O29" s="253"/>
    </row>
    <row r="30" spans="1:15" ht="24" x14ac:dyDescent="0.2">
      <c r="A30" s="312">
        <f>'Cash Forecast'!A25</f>
        <v>1</v>
      </c>
      <c r="B30" s="174" t="str">
        <f>'Cash Forecast'!B25</f>
        <v xml:space="preserve">Project Component 1: Community Led climate smart productive landscapes </v>
      </c>
      <c r="C30" s="44"/>
      <c r="D30" s="114">
        <v>0</v>
      </c>
      <c r="E30" s="115">
        <v>0</v>
      </c>
      <c r="F30" s="116">
        <v>0</v>
      </c>
      <c r="G30" s="114">
        <v>0</v>
      </c>
      <c r="H30" s="115">
        <v>0</v>
      </c>
      <c r="I30" s="116">
        <v>0</v>
      </c>
      <c r="J30" s="114">
        <v>0</v>
      </c>
      <c r="K30" s="115">
        <v>0</v>
      </c>
      <c r="L30" s="116">
        <v>0</v>
      </c>
      <c r="M30" s="114">
        <v>0</v>
      </c>
      <c r="N30" s="115">
        <v>0</v>
      </c>
      <c r="O30" s="116">
        <v>0</v>
      </c>
    </row>
    <row r="31" spans="1:15" ht="24" x14ac:dyDescent="0.2">
      <c r="A31" s="312">
        <f>'Cash Forecast'!A26</f>
        <v>2</v>
      </c>
      <c r="B31" s="174" t="str">
        <f>'Cash Forecast'!B26</f>
        <v>Project Component 2: Inclusive and equitable market access</v>
      </c>
      <c r="C31" s="17"/>
      <c r="D31" s="117">
        <v>0</v>
      </c>
      <c r="E31" s="118">
        <v>0</v>
      </c>
      <c r="F31" s="119">
        <v>0</v>
      </c>
      <c r="G31" s="117">
        <v>0</v>
      </c>
      <c r="H31" s="118">
        <v>0</v>
      </c>
      <c r="I31" s="119">
        <v>0</v>
      </c>
      <c r="J31" s="117">
        <v>0</v>
      </c>
      <c r="K31" s="118">
        <v>0</v>
      </c>
      <c r="L31" s="119">
        <v>0</v>
      </c>
      <c r="M31" s="117">
        <v>0</v>
      </c>
      <c r="N31" s="118">
        <v>0</v>
      </c>
      <c r="O31" s="119">
        <v>0</v>
      </c>
    </row>
    <row r="32" spans="1:15" ht="24" x14ac:dyDescent="0.2">
      <c r="A32" s="312">
        <f>'Cash Forecast'!A27</f>
        <v>3</v>
      </c>
      <c r="B32" s="174" t="str">
        <f>'Cash Forecast'!B27</f>
        <v>Project Component 3: Institional and policy strengthening, implementation support services</v>
      </c>
      <c r="C32" s="17"/>
      <c r="D32" s="117">
        <v>0</v>
      </c>
      <c r="E32" s="118">
        <v>0</v>
      </c>
      <c r="F32" s="119">
        <v>0</v>
      </c>
      <c r="G32" s="117">
        <v>0</v>
      </c>
      <c r="H32" s="118">
        <v>0</v>
      </c>
      <c r="I32" s="119">
        <v>0</v>
      </c>
      <c r="J32" s="117">
        <v>0</v>
      </c>
      <c r="K32" s="118">
        <v>0</v>
      </c>
      <c r="L32" s="119">
        <v>0</v>
      </c>
      <c r="M32" s="117">
        <v>0</v>
      </c>
      <c r="N32" s="118">
        <v>0</v>
      </c>
      <c r="O32" s="119">
        <v>0</v>
      </c>
    </row>
    <row r="33" spans="1:15" ht="24" x14ac:dyDescent="0.2">
      <c r="A33" s="312">
        <f>'Cash Forecast'!A28</f>
        <v>4</v>
      </c>
      <c r="B33" s="174" t="str">
        <f>'Cash Forecast'!B28</f>
        <v>Component 1.2 Climate Resilient Infrastructure Development</v>
      </c>
      <c r="C33" s="17"/>
      <c r="D33" s="117">
        <v>0</v>
      </c>
      <c r="E33" s="118">
        <v>0</v>
      </c>
      <c r="F33" s="119">
        <v>0</v>
      </c>
      <c r="G33" s="117">
        <v>0</v>
      </c>
      <c r="H33" s="118">
        <v>0</v>
      </c>
      <c r="I33" s="119">
        <v>0</v>
      </c>
      <c r="J33" s="117">
        <v>0</v>
      </c>
      <c r="K33" s="118">
        <v>0</v>
      </c>
      <c r="L33" s="119">
        <v>0</v>
      </c>
      <c r="M33" s="117">
        <v>0</v>
      </c>
      <c r="N33" s="118">
        <v>0</v>
      </c>
      <c r="O33" s="119">
        <v>0</v>
      </c>
    </row>
    <row r="34" spans="1:15" ht="24.75" thickBot="1" x14ac:dyDescent="0.25">
      <c r="A34" s="312">
        <f>'Cash Forecast'!A29</f>
        <v>5</v>
      </c>
      <c r="B34" s="174" t="str">
        <f>'Cash Forecast'!B29</f>
        <v>Component 3.2 Programme Coordination and Implementation Support Services</v>
      </c>
      <c r="C34" s="17"/>
      <c r="D34" s="117">
        <v>0</v>
      </c>
      <c r="E34" s="118">
        <v>0</v>
      </c>
      <c r="F34" s="119">
        <v>0</v>
      </c>
      <c r="G34" s="117">
        <v>0</v>
      </c>
      <c r="H34" s="118">
        <v>0</v>
      </c>
      <c r="I34" s="119">
        <v>0</v>
      </c>
      <c r="J34" s="117">
        <v>0</v>
      </c>
      <c r="K34" s="118">
        <v>0</v>
      </c>
      <c r="L34" s="119">
        <v>0</v>
      </c>
      <c r="M34" s="117">
        <v>0</v>
      </c>
      <c r="N34" s="118">
        <v>0</v>
      </c>
      <c r="O34" s="119">
        <v>0</v>
      </c>
    </row>
    <row r="35" spans="1:15" x14ac:dyDescent="0.2">
      <c r="A35" s="19" t="s">
        <v>85</v>
      </c>
      <c r="C35" s="20" t="s">
        <v>44</v>
      </c>
      <c r="D35" s="251">
        <f t="shared" ref="D35:O35" si="3">SUM(D30:D34)</f>
        <v>0</v>
      </c>
      <c r="E35" s="251">
        <f t="shared" si="3"/>
        <v>0</v>
      </c>
      <c r="F35" s="251">
        <f t="shared" si="3"/>
        <v>0</v>
      </c>
      <c r="G35" s="251">
        <f t="shared" si="3"/>
        <v>0</v>
      </c>
      <c r="H35" s="251">
        <f t="shared" si="3"/>
        <v>0</v>
      </c>
      <c r="I35" s="251">
        <f t="shared" si="3"/>
        <v>0</v>
      </c>
      <c r="J35" s="251">
        <f t="shared" si="3"/>
        <v>0</v>
      </c>
      <c r="K35" s="251">
        <f t="shared" si="3"/>
        <v>0</v>
      </c>
      <c r="L35" s="251">
        <f t="shared" si="3"/>
        <v>0</v>
      </c>
      <c r="M35" s="251">
        <f t="shared" si="3"/>
        <v>0</v>
      </c>
      <c r="N35" s="251">
        <f t="shared" si="3"/>
        <v>0</v>
      </c>
      <c r="O35" s="251">
        <f t="shared" si="3"/>
        <v>0</v>
      </c>
    </row>
    <row r="36" spans="1:15" x14ac:dyDescent="0.2">
      <c r="A36" s="19"/>
      <c r="B36" s="17"/>
      <c r="C36" s="17"/>
      <c r="D36" s="140"/>
      <c r="E36" s="140"/>
      <c r="F36" s="140"/>
      <c r="G36" s="140"/>
      <c r="H36" s="140"/>
      <c r="I36" s="140"/>
      <c r="J36" s="140"/>
      <c r="K36" s="140"/>
      <c r="L36" s="140"/>
      <c r="M36" s="140"/>
      <c r="N36" s="140"/>
      <c r="O36" s="140"/>
    </row>
    <row r="37" spans="1:15" x14ac:dyDescent="0.2">
      <c r="A37" s="21" t="s">
        <v>125</v>
      </c>
      <c r="B37" s="184"/>
      <c r="C37" s="178" t="s">
        <v>45</v>
      </c>
      <c r="D37" s="179">
        <v>0</v>
      </c>
      <c r="E37" s="179">
        <v>0</v>
      </c>
      <c r="F37" s="179">
        <v>0</v>
      </c>
      <c r="G37" s="179">
        <v>0</v>
      </c>
      <c r="H37" s="179">
        <v>0</v>
      </c>
      <c r="I37" s="179">
        <v>0</v>
      </c>
      <c r="J37" s="179">
        <v>0</v>
      </c>
      <c r="K37" s="179">
        <v>0</v>
      </c>
      <c r="L37" s="179">
        <v>0</v>
      </c>
      <c r="M37" s="179">
        <v>0</v>
      </c>
      <c r="N37" s="179">
        <v>0</v>
      </c>
      <c r="O37" s="179">
        <v>0</v>
      </c>
    </row>
    <row r="38" spans="1:15" x14ac:dyDescent="0.2">
      <c r="A38" s="177"/>
      <c r="B38" s="177"/>
      <c r="C38" s="177"/>
      <c r="D38" s="43"/>
      <c r="E38" s="180"/>
      <c r="F38" s="180"/>
      <c r="G38" s="43"/>
      <c r="H38" s="180"/>
      <c r="I38" s="180"/>
      <c r="J38" s="43"/>
      <c r="K38" s="180"/>
      <c r="L38" s="180"/>
      <c r="M38" s="43"/>
      <c r="N38" s="180"/>
      <c r="O38" s="180"/>
    </row>
    <row r="39" spans="1:15" x14ac:dyDescent="0.2">
      <c r="A39" s="181" t="s">
        <v>87</v>
      </c>
      <c r="B39" s="181"/>
      <c r="C39" s="182" t="s">
        <v>88</v>
      </c>
      <c r="D39" s="183">
        <f t="shared" ref="D39:O39" si="4">D18-D27-D37</f>
        <v>0</v>
      </c>
      <c r="E39" s="183">
        <f t="shared" si="4"/>
        <v>0</v>
      </c>
      <c r="F39" s="183">
        <f t="shared" si="4"/>
        <v>0</v>
      </c>
      <c r="G39" s="183">
        <f t="shared" si="4"/>
        <v>0</v>
      </c>
      <c r="H39" s="183">
        <f t="shared" si="4"/>
        <v>0</v>
      </c>
      <c r="I39" s="183">
        <f t="shared" si="4"/>
        <v>0</v>
      </c>
      <c r="J39" s="183">
        <f t="shared" si="4"/>
        <v>0</v>
      </c>
      <c r="K39" s="183">
        <f t="shared" si="4"/>
        <v>0</v>
      </c>
      <c r="L39" s="183">
        <f t="shared" si="4"/>
        <v>0</v>
      </c>
      <c r="M39" s="183">
        <f t="shared" si="4"/>
        <v>0</v>
      </c>
      <c r="N39" s="183">
        <f t="shared" si="4"/>
        <v>0</v>
      </c>
      <c r="O39" s="183">
        <f t="shared" si="4"/>
        <v>0</v>
      </c>
    </row>
    <row r="40" spans="1:15" ht="13.5" thickBot="1" x14ac:dyDescent="0.25">
      <c r="A40" s="29" t="s">
        <v>78</v>
      </c>
      <c r="B40" s="177"/>
      <c r="C40" s="177"/>
      <c r="D40" s="43"/>
      <c r="E40" s="180"/>
      <c r="F40" s="180"/>
      <c r="G40" s="43"/>
      <c r="H40" s="180"/>
      <c r="I40" s="180"/>
      <c r="J40" s="43"/>
      <c r="K40" s="180"/>
      <c r="L40" s="180"/>
      <c r="M40" s="43"/>
      <c r="N40" s="180"/>
      <c r="O40" s="180"/>
    </row>
    <row r="41" spans="1:15" x14ac:dyDescent="0.2">
      <c r="A41" s="204" t="s">
        <v>79</v>
      </c>
      <c r="B41" s="204"/>
      <c r="C41" s="205"/>
      <c r="D41" s="207">
        <v>0</v>
      </c>
      <c r="E41" s="262"/>
      <c r="F41" s="263"/>
      <c r="G41" s="207">
        <v>0</v>
      </c>
      <c r="H41" s="262"/>
      <c r="I41" s="263"/>
      <c r="J41" s="207">
        <v>0</v>
      </c>
      <c r="K41" s="262"/>
      <c r="L41" s="263"/>
      <c r="M41" s="207">
        <v>0</v>
      </c>
      <c r="N41" s="262"/>
      <c r="O41" s="263"/>
    </row>
    <row r="42" spans="1:15" x14ac:dyDescent="0.2">
      <c r="A42" s="204" t="s">
        <v>80</v>
      </c>
      <c r="B42" s="204"/>
      <c r="C42" s="205"/>
      <c r="D42" s="208">
        <v>0</v>
      </c>
      <c r="E42" s="264"/>
      <c r="F42" s="265"/>
      <c r="G42" s="208">
        <v>0</v>
      </c>
      <c r="H42" s="264"/>
      <c r="I42" s="265"/>
      <c r="J42" s="208">
        <v>0</v>
      </c>
      <c r="K42" s="264"/>
      <c r="L42" s="265"/>
      <c r="M42" s="208">
        <v>0</v>
      </c>
      <c r="N42" s="264"/>
      <c r="O42" s="265"/>
    </row>
    <row r="43" spans="1:15" ht="13.5" thickBot="1" x14ac:dyDescent="0.25">
      <c r="A43" s="204" t="s">
        <v>81</v>
      </c>
      <c r="B43" s="204"/>
      <c r="C43" s="205"/>
      <c r="D43" s="209">
        <v>0</v>
      </c>
      <c r="E43" s="266"/>
      <c r="F43" s="267"/>
      <c r="G43" s="209">
        <v>0</v>
      </c>
      <c r="H43" s="266"/>
      <c r="I43" s="267"/>
      <c r="J43" s="209">
        <v>0</v>
      </c>
      <c r="K43" s="266"/>
      <c r="L43" s="267"/>
      <c r="M43" s="209">
        <v>0</v>
      </c>
      <c r="N43" s="266"/>
      <c r="O43" s="267"/>
    </row>
    <row r="44" spans="1:15" ht="13.5" thickBot="1" x14ac:dyDescent="0.25">
      <c r="A44" s="210" t="s">
        <v>82</v>
      </c>
      <c r="B44" s="210"/>
      <c r="C44" s="211" t="s">
        <v>83</v>
      </c>
      <c r="D44" s="206">
        <f>SUM(D41:D43)</f>
        <v>0</v>
      </c>
      <c r="E44" s="206"/>
      <c r="F44" s="206"/>
      <c r="G44" s="206">
        <f>SUM(G41:G43)</f>
        <v>0</v>
      </c>
      <c r="H44" s="206"/>
      <c r="I44" s="206"/>
      <c r="J44" s="206">
        <f>SUM(J41:J43)</f>
        <v>0</v>
      </c>
      <c r="K44" s="206"/>
      <c r="L44" s="206"/>
      <c r="M44" s="206">
        <f>SUM(M41:M43)</f>
        <v>0</v>
      </c>
      <c r="N44" s="206"/>
      <c r="O44" s="206"/>
    </row>
    <row r="45" spans="1:15" ht="13.5" thickTop="1" x14ac:dyDescent="0.2">
      <c r="A45" s="17"/>
      <c r="B45" s="17"/>
      <c r="C45" s="17"/>
      <c r="D45" s="43"/>
      <c r="E45" s="43"/>
      <c r="F45" s="43"/>
    </row>
    <row r="46" spans="1:15" x14ac:dyDescent="0.2">
      <c r="A46" s="17"/>
      <c r="B46" s="17"/>
      <c r="C46" s="17"/>
      <c r="D46" s="43"/>
      <c r="E46" s="43"/>
      <c r="F46" s="43"/>
    </row>
    <row r="47" spans="1:15" x14ac:dyDescent="0.2">
      <c r="A47" s="17"/>
      <c r="B47" s="17"/>
      <c r="C47" s="17"/>
      <c r="D47" s="45"/>
      <c r="E47" s="10"/>
      <c r="F47" s="10"/>
      <c r="G47" s="370"/>
      <c r="H47" s="370"/>
      <c r="I47" s="370"/>
      <c r="J47" s="370"/>
      <c r="K47" s="370"/>
      <c r="L47" s="370"/>
      <c r="M47" s="370" t="str">
        <f>'Cash Forecast'!M39</f>
        <v>Authorized Signatory</v>
      </c>
      <c r="N47" s="370"/>
      <c r="O47" s="370"/>
    </row>
    <row r="48" spans="1:15" x14ac:dyDescent="0.2">
      <c r="A48" s="17"/>
      <c r="B48" s="17"/>
      <c r="C48" s="17"/>
      <c r="D48" s="45"/>
      <c r="E48" s="10"/>
      <c r="F48" s="10"/>
      <c r="G48" s="260"/>
      <c r="H48" s="260"/>
      <c r="I48" s="260"/>
      <c r="J48" s="329"/>
      <c r="K48" s="329"/>
      <c r="L48" s="329"/>
      <c r="M48" s="329"/>
      <c r="N48" s="329"/>
      <c r="O48" s="329"/>
    </row>
    <row r="49" spans="1:15" x14ac:dyDescent="0.2">
      <c r="A49" s="17"/>
      <c r="B49" s="17"/>
      <c r="C49" s="17"/>
      <c r="D49" s="17"/>
      <c r="E49" s="10"/>
      <c r="F49" s="10"/>
      <c r="G49" s="260"/>
      <c r="H49" s="260"/>
      <c r="I49" s="260"/>
      <c r="J49" s="329"/>
      <c r="K49" s="329"/>
      <c r="L49" s="329"/>
      <c r="M49" s="329"/>
      <c r="N49" s="329"/>
      <c r="O49" s="329"/>
    </row>
    <row r="50" spans="1:15" x14ac:dyDescent="0.2">
      <c r="A50" s="17"/>
      <c r="B50" s="17"/>
      <c r="C50" s="17"/>
      <c r="D50" s="17"/>
      <c r="E50" s="10"/>
      <c r="F50" s="10"/>
      <c r="G50" s="260"/>
      <c r="H50" s="260"/>
      <c r="I50" s="260"/>
      <c r="J50" s="329"/>
      <c r="K50" s="329"/>
      <c r="L50" s="329"/>
      <c r="M50" s="329"/>
      <c r="N50" s="329"/>
      <c r="O50" s="329"/>
    </row>
    <row r="51" spans="1:15" x14ac:dyDescent="0.2">
      <c r="A51" s="17"/>
      <c r="B51" s="17"/>
      <c r="C51" s="17"/>
      <c r="D51" s="17"/>
      <c r="E51" s="10"/>
      <c r="F51" s="10"/>
      <c r="G51" s="370"/>
      <c r="H51" s="370"/>
      <c r="I51" s="370"/>
      <c r="J51" s="370"/>
      <c r="K51" s="370"/>
      <c r="L51" s="370"/>
      <c r="M51" s="370" t="str">
        <f>'Cash Forecast'!M43</f>
        <v>Name</v>
      </c>
      <c r="N51" s="370"/>
      <c r="O51" s="370"/>
    </row>
    <row r="52" spans="1:15" x14ac:dyDescent="0.2">
      <c r="A52" s="17"/>
      <c r="B52" s="17"/>
      <c r="C52" s="17"/>
      <c r="D52" s="17"/>
      <c r="E52" s="10"/>
      <c r="F52" s="10"/>
      <c r="G52" s="370"/>
      <c r="H52" s="370"/>
      <c r="I52" s="370"/>
      <c r="J52" s="370"/>
      <c r="K52" s="370"/>
      <c r="L52" s="370"/>
      <c r="M52" s="370" t="str">
        <f>'Cash Forecast'!M44</f>
        <v>Designation</v>
      </c>
      <c r="N52" s="370"/>
      <c r="O52" s="370"/>
    </row>
    <row r="53" spans="1:15" ht="15" customHeight="1" x14ac:dyDescent="0.2">
      <c r="A53" s="17"/>
      <c r="B53" s="17"/>
      <c r="C53" s="17"/>
      <c r="D53" s="17"/>
      <c r="E53" s="10"/>
      <c r="F53" s="10"/>
      <c r="G53" s="370"/>
      <c r="H53" s="370"/>
      <c r="I53" s="370"/>
      <c r="J53" s="370"/>
      <c r="K53" s="370"/>
      <c r="L53" s="370"/>
      <c r="M53" s="370" t="str">
        <f>'Cash Forecast'!M45</f>
        <v>Organization/Project</v>
      </c>
      <c r="N53" s="370"/>
      <c r="O53" s="370"/>
    </row>
    <row r="54" spans="1:15" x14ac:dyDescent="0.2">
      <c r="A54" s="17"/>
      <c r="B54" s="45"/>
      <c r="C54" s="45"/>
      <c r="D54" s="17"/>
      <c r="E54" s="10"/>
      <c r="F54" s="10"/>
    </row>
    <row r="55" spans="1:15" x14ac:dyDescent="0.2">
      <c r="A55" s="17"/>
      <c r="B55" s="17"/>
      <c r="C55" s="17"/>
      <c r="D55" s="17"/>
      <c r="E55" s="17"/>
      <c r="F55" s="17"/>
    </row>
    <row r="56" spans="1:15" x14ac:dyDescent="0.2">
      <c r="A56" s="17"/>
      <c r="B56" s="17"/>
      <c r="C56" s="17"/>
      <c r="D56" s="17"/>
      <c r="E56" s="17"/>
      <c r="F56" s="17"/>
    </row>
    <row r="57" spans="1:15" x14ac:dyDescent="0.2">
      <c r="A57" s="17"/>
      <c r="B57" s="17"/>
      <c r="C57" s="17"/>
      <c r="D57" s="17"/>
      <c r="E57" s="17"/>
      <c r="F57" s="17"/>
    </row>
    <row r="58" spans="1:15" x14ac:dyDescent="0.2">
      <c r="A58" s="17"/>
      <c r="B58" s="17"/>
      <c r="C58" s="17"/>
      <c r="D58" s="17"/>
      <c r="E58" s="17"/>
      <c r="F58" s="17"/>
    </row>
    <row r="59" spans="1:15" x14ac:dyDescent="0.2">
      <c r="A59" s="17"/>
      <c r="B59" s="17"/>
      <c r="C59" s="17"/>
      <c r="D59" s="17"/>
      <c r="E59" s="17"/>
      <c r="F59" s="17"/>
    </row>
    <row r="60" spans="1:15" x14ac:dyDescent="0.2">
      <c r="A60" s="17"/>
      <c r="B60" s="17"/>
      <c r="C60" s="17"/>
      <c r="D60" s="17"/>
      <c r="E60" s="17"/>
      <c r="F60" s="17"/>
    </row>
    <row r="61" spans="1:15" x14ac:dyDescent="0.2">
      <c r="A61" s="17"/>
      <c r="B61" s="17"/>
      <c r="C61" s="17"/>
      <c r="D61" s="17"/>
      <c r="E61" s="17"/>
      <c r="F61" s="17"/>
    </row>
    <row r="62" spans="1:15" x14ac:dyDescent="0.2">
      <c r="A62" s="17"/>
      <c r="B62" s="17"/>
      <c r="C62" s="17"/>
      <c r="D62" s="17"/>
      <c r="E62" s="17"/>
      <c r="F62" s="17"/>
    </row>
    <row r="63" spans="1:15" x14ac:dyDescent="0.2">
      <c r="A63" s="17"/>
      <c r="B63" s="17"/>
      <c r="C63" s="17"/>
      <c r="D63" s="17"/>
      <c r="E63" s="17"/>
      <c r="F63" s="17"/>
    </row>
    <row r="64" spans="1:15" x14ac:dyDescent="0.2">
      <c r="A64" s="17"/>
      <c r="B64" s="17"/>
      <c r="C64" s="17"/>
      <c r="D64" s="17"/>
      <c r="E64" s="17"/>
      <c r="F64" s="17"/>
    </row>
    <row r="65" spans="1:6" x14ac:dyDescent="0.2">
      <c r="A65" s="17"/>
      <c r="B65" s="17"/>
      <c r="C65" s="17"/>
      <c r="D65" s="17"/>
      <c r="E65" s="17"/>
      <c r="F65" s="17"/>
    </row>
    <row r="66" spans="1:6" x14ac:dyDescent="0.2">
      <c r="A66" s="17"/>
      <c r="B66" s="17"/>
      <c r="C66" s="17"/>
      <c r="D66" s="17"/>
      <c r="E66" s="17"/>
      <c r="F66" s="17"/>
    </row>
  </sheetData>
  <sheetProtection formatCells="0" formatColumns="0" formatRows="0" insertColumns="0" insertRows="0" deleteColumns="0" deleteRows="0"/>
  <mergeCells count="23">
    <mergeCell ref="J53:L53"/>
    <mergeCell ref="M7:O7"/>
    <mergeCell ref="M12:O12"/>
    <mergeCell ref="M47:O47"/>
    <mergeCell ref="M51:O51"/>
    <mergeCell ref="M52:O52"/>
    <mergeCell ref="M53:O53"/>
    <mergeCell ref="J7:L7"/>
    <mergeCell ref="J12:L12"/>
    <mergeCell ref="J47:L47"/>
    <mergeCell ref="J51:L51"/>
    <mergeCell ref="J52:L52"/>
    <mergeCell ref="A1:G1"/>
    <mergeCell ref="G47:I47"/>
    <mergeCell ref="G51:I51"/>
    <mergeCell ref="G52:I52"/>
    <mergeCell ref="G53:I53"/>
    <mergeCell ref="D7:F7"/>
    <mergeCell ref="G12:I12"/>
    <mergeCell ref="G7:I7"/>
    <mergeCell ref="D12:F12"/>
    <mergeCell ref="A7:B12"/>
    <mergeCell ref="C7:C12"/>
  </mergeCells>
  <phoneticPr fontId="11" type="noConversion"/>
  <dataValidations count="11">
    <dataValidation allowBlank="1" showInputMessage="1" showErrorMessage="1" prompt="Provide Funds received during the qtr" sqref="D17 G17 J17 M17" xr:uid="{00000000-0002-0000-0200-000000000000}"/>
    <dataValidation allowBlank="1" showInputMessage="1" showErrorMessage="1" prompt="Provide Funds received during the FY" sqref="E17 H17 K17 N17" xr:uid="{00000000-0002-0000-0200-000001000000}"/>
    <dataValidation allowBlank="1" showInputMessage="1" showErrorMessage="1" prompt="Provide quarterly expenditure" sqref="G30:G34 D21:O26 M30:M34 D30:D34 J30:J34" xr:uid="{00000000-0002-0000-0200-000002000000}"/>
    <dataValidation allowBlank="1" showInputMessage="1" showErrorMessage="1" prompt="Provide cumulative year to date expenditure" sqref="E30:E34 K30:K34 H30:H34 N30:N34" xr:uid="{00000000-0002-0000-0200-000003000000}"/>
    <dataValidation allowBlank="1" showInputMessage="1" showErrorMessage="1" prompt="Provide cumulative todate expenditure since inception" sqref="F30:F34 L30:L34 I30:I34 O30:O34" xr:uid="{00000000-0002-0000-0200-000004000000}"/>
    <dataValidation allowBlank="1" showInputMessage="1" showErrorMessage="1" prompt="Provide Component Description" sqref="B30:B34" xr:uid="{00000000-0002-0000-0200-000005000000}"/>
    <dataValidation allowBlank="1" showInputMessage="1" showErrorMessage="1" prompt="Provide Opening Balance at quarter starting Date" sqref="G14:G16 D14:D16 J14:J16 M14:M16" xr:uid="{00000000-0002-0000-0200-000006000000}"/>
    <dataValidation allowBlank="1" showInputMessage="1" showErrorMessage="1" prompt="Provide Opening Balance at Year start Date" sqref="E14:E16 H14:H16 K14:K16 N14:N16" xr:uid="{00000000-0002-0000-0200-000007000000}"/>
    <dataValidation allowBlank="1" showInputMessage="1" showErrorMessage="1" prompt="Must be Zero" sqref="I14:I16 F14:F16 L14:L16 O14:O16" xr:uid="{00000000-0002-0000-0200-000008000000}"/>
    <dataValidation allowBlank="1" showInputMessage="1" showErrorMessage="1" prompt="Funds received since Inception TD" sqref="F17 I17 L17 O17" xr:uid="{00000000-0002-0000-0200-000009000000}"/>
    <dataValidation allowBlank="1" showInputMessage="1" showErrorMessage="1" prompt="Provide Category Description" sqref="B21:B26" xr:uid="{00000000-0002-0000-0200-00000A000000}"/>
  </dataValidations>
  <printOptions horizontalCentered="1"/>
  <pageMargins left="0.51181102362204722" right="0.23622047244094491" top="0.55118110236220474" bottom="0.51181102362204722" header="0.51181102362204722" footer="0.51181102362204722"/>
  <pageSetup paperSize="9" scale="3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7"/>
  <sheetViews>
    <sheetView view="pageBreakPreview" topLeftCell="A13" zoomScaleSheetLayoutView="100" workbookViewId="0">
      <selection activeCell="A43" sqref="A43"/>
    </sheetView>
  </sheetViews>
  <sheetFormatPr defaultRowHeight="15" x14ac:dyDescent="0.25"/>
  <cols>
    <col min="1" max="1" width="67" style="25" customWidth="1"/>
    <col min="2" max="2" width="15.7109375" style="7" bestFit="1" customWidth="1"/>
    <col min="3" max="5" width="15.7109375" style="28" customWidth="1"/>
    <col min="6" max="6" width="45.5703125" style="279" customWidth="1"/>
    <col min="7" max="7" width="12.7109375" style="2" bestFit="1" customWidth="1"/>
    <col min="8" max="8" width="14.7109375" style="2" bestFit="1" customWidth="1"/>
    <col min="9" max="9" width="19.42578125" style="2" customWidth="1"/>
    <col min="10" max="10" width="11.140625" style="2" customWidth="1"/>
    <col min="11" max="257" width="9.140625" style="2"/>
    <col min="258" max="258" width="70.7109375" style="2" customWidth="1"/>
    <col min="259" max="259" width="14" style="2" bestFit="1" customWidth="1"/>
    <col min="260" max="260" width="14.5703125" style="2" bestFit="1" customWidth="1"/>
    <col min="261" max="261" width="11.28515625" style="2" customWidth="1"/>
    <col min="262" max="262" width="12.85546875" style="2" bestFit="1" customWidth="1"/>
    <col min="263" max="264" width="9.140625" style="2"/>
    <col min="265" max="265" width="19.42578125" style="2" customWidth="1"/>
    <col min="266" max="266" width="11.140625" style="2" customWidth="1"/>
    <col min="267" max="513" width="9.140625" style="2"/>
    <col min="514" max="514" width="70.7109375" style="2" customWidth="1"/>
    <col min="515" max="515" width="14" style="2" bestFit="1" customWidth="1"/>
    <col min="516" max="516" width="14.5703125" style="2" bestFit="1" customWidth="1"/>
    <col min="517" max="517" width="11.28515625" style="2" customWidth="1"/>
    <col min="518" max="518" width="12.85546875" style="2" bestFit="1" customWidth="1"/>
    <col min="519" max="520" width="9.140625" style="2"/>
    <col min="521" max="521" width="19.42578125" style="2" customWidth="1"/>
    <col min="522" max="522" width="11.140625" style="2" customWidth="1"/>
    <col min="523" max="769" width="9.140625" style="2"/>
    <col min="770" max="770" width="70.7109375" style="2" customWidth="1"/>
    <col min="771" max="771" width="14" style="2" bestFit="1" customWidth="1"/>
    <col min="772" max="772" width="14.5703125" style="2" bestFit="1" customWidth="1"/>
    <col min="773" max="773" width="11.28515625" style="2" customWidth="1"/>
    <col min="774" max="774" width="12.85546875" style="2" bestFit="1" customWidth="1"/>
    <col min="775" max="776" width="9.140625" style="2"/>
    <col min="777" max="777" width="19.42578125" style="2" customWidth="1"/>
    <col min="778" max="778" width="11.140625" style="2" customWidth="1"/>
    <col min="779" max="1025" width="9.140625" style="2"/>
    <col min="1026" max="1026" width="70.7109375" style="2" customWidth="1"/>
    <col min="1027" max="1027" width="14" style="2" bestFit="1" customWidth="1"/>
    <col min="1028" max="1028" width="14.5703125" style="2" bestFit="1" customWidth="1"/>
    <col min="1029" max="1029" width="11.28515625" style="2" customWidth="1"/>
    <col min="1030" max="1030" width="12.85546875" style="2" bestFit="1" customWidth="1"/>
    <col min="1031" max="1032" width="9.140625" style="2"/>
    <col min="1033" max="1033" width="19.42578125" style="2" customWidth="1"/>
    <col min="1034" max="1034" width="11.140625" style="2" customWidth="1"/>
    <col min="1035" max="1281" width="9.140625" style="2"/>
    <col min="1282" max="1282" width="70.7109375" style="2" customWidth="1"/>
    <col min="1283" max="1283" width="14" style="2" bestFit="1" customWidth="1"/>
    <col min="1284" max="1284" width="14.5703125" style="2" bestFit="1" customWidth="1"/>
    <col min="1285" max="1285" width="11.28515625" style="2" customWidth="1"/>
    <col min="1286" max="1286" width="12.85546875" style="2" bestFit="1" customWidth="1"/>
    <col min="1287" max="1288" width="9.140625" style="2"/>
    <col min="1289" max="1289" width="19.42578125" style="2" customWidth="1"/>
    <col min="1290" max="1290" width="11.140625" style="2" customWidth="1"/>
    <col min="1291" max="1537" width="9.140625" style="2"/>
    <col min="1538" max="1538" width="70.7109375" style="2" customWidth="1"/>
    <col min="1539" max="1539" width="14" style="2" bestFit="1" customWidth="1"/>
    <col min="1540" max="1540" width="14.5703125" style="2" bestFit="1" customWidth="1"/>
    <col min="1541" max="1541" width="11.28515625" style="2" customWidth="1"/>
    <col min="1542" max="1542" width="12.85546875" style="2" bestFit="1" customWidth="1"/>
    <col min="1543" max="1544" width="9.140625" style="2"/>
    <col min="1545" max="1545" width="19.42578125" style="2" customWidth="1"/>
    <col min="1546" max="1546" width="11.140625" style="2" customWidth="1"/>
    <col min="1547" max="1793" width="9.140625" style="2"/>
    <col min="1794" max="1794" width="70.7109375" style="2" customWidth="1"/>
    <col min="1795" max="1795" width="14" style="2" bestFit="1" customWidth="1"/>
    <col min="1796" max="1796" width="14.5703125" style="2" bestFit="1" customWidth="1"/>
    <col min="1797" max="1797" width="11.28515625" style="2" customWidth="1"/>
    <col min="1798" max="1798" width="12.85546875" style="2" bestFit="1" customWidth="1"/>
    <col min="1799" max="1800" width="9.140625" style="2"/>
    <col min="1801" max="1801" width="19.42578125" style="2" customWidth="1"/>
    <col min="1802" max="1802" width="11.140625" style="2" customWidth="1"/>
    <col min="1803" max="2049" width="9.140625" style="2"/>
    <col min="2050" max="2050" width="70.7109375" style="2" customWidth="1"/>
    <col min="2051" max="2051" width="14" style="2" bestFit="1" customWidth="1"/>
    <col min="2052" max="2052" width="14.5703125" style="2" bestFit="1" customWidth="1"/>
    <col min="2053" max="2053" width="11.28515625" style="2" customWidth="1"/>
    <col min="2054" max="2054" width="12.85546875" style="2" bestFit="1" customWidth="1"/>
    <col min="2055" max="2056" width="9.140625" style="2"/>
    <col min="2057" max="2057" width="19.42578125" style="2" customWidth="1"/>
    <col min="2058" max="2058" width="11.140625" style="2" customWidth="1"/>
    <col min="2059" max="2305" width="9.140625" style="2"/>
    <col min="2306" max="2306" width="70.7109375" style="2" customWidth="1"/>
    <col min="2307" max="2307" width="14" style="2" bestFit="1" customWidth="1"/>
    <col min="2308" max="2308" width="14.5703125" style="2" bestFit="1" customWidth="1"/>
    <col min="2309" max="2309" width="11.28515625" style="2" customWidth="1"/>
    <col min="2310" max="2310" width="12.85546875" style="2" bestFit="1" customWidth="1"/>
    <col min="2311" max="2312" width="9.140625" style="2"/>
    <col min="2313" max="2313" width="19.42578125" style="2" customWidth="1"/>
    <col min="2314" max="2314" width="11.140625" style="2" customWidth="1"/>
    <col min="2315" max="2561" width="9.140625" style="2"/>
    <col min="2562" max="2562" width="70.7109375" style="2" customWidth="1"/>
    <col min="2563" max="2563" width="14" style="2" bestFit="1" customWidth="1"/>
    <col min="2564" max="2564" width="14.5703125" style="2" bestFit="1" customWidth="1"/>
    <col min="2565" max="2565" width="11.28515625" style="2" customWidth="1"/>
    <col min="2566" max="2566" width="12.85546875" style="2" bestFit="1" customWidth="1"/>
    <col min="2567" max="2568" width="9.140625" style="2"/>
    <col min="2569" max="2569" width="19.42578125" style="2" customWidth="1"/>
    <col min="2570" max="2570" width="11.140625" style="2" customWidth="1"/>
    <col min="2571" max="2817" width="9.140625" style="2"/>
    <col min="2818" max="2818" width="70.7109375" style="2" customWidth="1"/>
    <col min="2819" max="2819" width="14" style="2" bestFit="1" customWidth="1"/>
    <col min="2820" max="2820" width="14.5703125" style="2" bestFit="1" customWidth="1"/>
    <col min="2821" max="2821" width="11.28515625" style="2" customWidth="1"/>
    <col min="2822" max="2822" width="12.85546875" style="2" bestFit="1" customWidth="1"/>
    <col min="2823" max="2824" width="9.140625" style="2"/>
    <col min="2825" max="2825" width="19.42578125" style="2" customWidth="1"/>
    <col min="2826" max="2826" width="11.140625" style="2" customWidth="1"/>
    <col min="2827" max="3073" width="9.140625" style="2"/>
    <col min="3074" max="3074" width="70.7109375" style="2" customWidth="1"/>
    <col min="3075" max="3075" width="14" style="2" bestFit="1" customWidth="1"/>
    <col min="3076" max="3076" width="14.5703125" style="2" bestFit="1" customWidth="1"/>
    <col min="3077" max="3077" width="11.28515625" style="2" customWidth="1"/>
    <col min="3078" max="3078" width="12.85546875" style="2" bestFit="1" customWidth="1"/>
    <col min="3079" max="3080" width="9.140625" style="2"/>
    <col min="3081" max="3081" width="19.42578125" style="2" customWidth="1"/>
    <col min="3082" max="3082" width="11.140625" style="2" customWidth="1"/>
    <col min="3083" max="3329" width="9.140625" style="2"/>
    <col min="3330" max="3330" width="70.7109375" style="2" customWidth="1"/>
    <col min="3331" max="3331" width="14" style="2" bestFit="1" customWidth="1"/>
    <col min="3332" max="3332" width="14.5703125" style="2" bestFit="1" customWidth="1"/>
    <col min="3333" max="3333" width="11.28515625" style="2" customWidth="1"/>
    <col min="3334" max="3334" width="12.85546875" style="2" bestFit="1" customWidth="1"/>
    <col min="3335" max="3336" width="9.140625" style="2"/>
    <col min="3337" max="3337" width="19.42578125" style="2" customWidth="1"/>
    <col min="3338" max="3338" width="11.140625" style="2" customWidth="1"/>
    <col min="3339" max="3585" width="9.140625" style="2"/>
    <col min="3586" max="3586" width="70.7109375" style="2" customWidth="1"/>
    <col min="3587" max="3587" width="14" style="2" bestFit="1" customWidth="1"/>
    <col min="3588" max="3588" width="14.5703125" style="2" bestFit="1" customWidth="1"/>
    <col min="3589" max="3589" width="11.28515625" style="2" customWidth="1"/>
    <col min="3590" max="3590" width="12.85546875" style="2" bestFit="1" customWidth="1"/>
    <col min="3591" max="3592" width="9.140625" style="2"/>
    <col min="3593" max="3593" width="19.42578125" style="2" customWidth="1"/>
    <col min="3594" max="3594" width="11.140625" style="2" customWidth="1"/>
    <col min="3595" max="3841" width="9.140625" style="2"/>
    <col min="3842" max="3842" width="70.7109375" style="2" customWidth="1"/>
    <col min="3843" max="3843" width="14" style="2" bestFit="1" customWidth="1"/>
    <col min="3844" max="3844" width="14.5703125" style="2" bestFit="1" customWidth="1"/>
    <col min="3845" max="3845" width="11.28515625" style="2" customWidth="1"/>
    <col min="3846" max="3846" width="12.85546875" style="2" bestFit="1" customWidth="1"/>
    <col min="3847" max="3848" width="9.140625" style="2"/>
    <col min="3849" max="3849" width="19.42578125" style="2" customWidth="1"/>
    <col min="3850" max="3850" width="11.140625" style="2" customWidth="1"/>
    <col min="3851" max="4097" width="9.140625" style="2"/>
    <col min="4098" max="4098" width="70.7109375" style="2" customWidth="1"/>
    <col min="4099" max="4099" width="14" style="2" bestFit="1" customWidth="1"/>
    <col min="4100" max="4100" width="14.5703125" style="2" bestFit="1" customWidth="1"/>
    <col min="4101" max="4101" width="11.28515625" style="2" customWidth="1"/>
    <col min="4102" max="4102" width="12.85546875" style="2" bestFit="1" customWidth="1"/>
    <col min="4103" max="4104" width="9.140625" style="2"/>
    <col min="4105" max="4105" width="19.42578125" style="2" customWidth="1"/>
    <col min="4106" max="4106" width="11.140625" style="2" customWidth="1"/>
    <col min="4107" max="4353" width="9.140625" style="2"/>
    <col min="4354" max="4354" width="70.7109375" style="2" customWidth="1"/>
    <col min="4355" max="4355" width="14" style="2" bestFit="1" customWidth="1"/>
    <col min="4356" max="4356" width="14.5703125" style="2" bestFit="1" customWidth="1"/>
    <col min="4357" max="4357" width="11.28515625" style="2" customWidth="1"/>
    <col min="4358" max="4358" width="12.85546875" style="2" bestFit="1" customWidth="1"/>
    <col min="4359" max="4360" width="9.140625" style="2"/>
    <col min="4361" max="4361" width="19.42578125" style="2" customWidth="1"/>
    <col min="4362" max="4362" width="11.140625" style="2" customWidth="1"/>
    <col min="4363" max="4609" width="9.140625" style="2"/>
    <col min="4610" max="4610" width="70.7109375" style="2" customWidth="1"/>
    <col min="4611" max="4611" width="14" style="2" bestFit="1" customWidth="1"/>
    <col min="4612" max="4612" width="14.5703125" style="2" bestFit="1" customWidth="1"/>
    <col min="4613" max="4613" width="11.28515625" style="2" customWidth="1"/>
    <col min="4614" max="4614" width="12.85546875" style="2" bestFit="1" customWidth="1"/>
    <col min="4615" max="4616" width="9.140625" style="2"/>
    <col min="4617" max="4617" width="19.42578125" style="2" customWidth="1"/>
    <col min="4618" max="4618" width="11.140625" style="2" customWidth="1"/>
    <col min="4619" max="4865" width="9.140625" style="2"/>
    <col min="4866" max="4866" width="70.7109375" style="2" customWidth="1"/>
    <col min="4867" max="4867" width="14" style="2" bestFit="1" customWidth="1"/>
    <col min="4868" max="4868" width="14.5703125" style="2" bestFit="1" customWidth="1"/>
    <col min="4869" max="4869" width="11.28515625" style="2" customWidth="1"/>
    <col min="4870" max="4870" width="12.85546875" style="2" bestFit="1" customWidth="1"/>
    <col min="4871" max="4872" width="9.140625" style="2"/>
    <col min="4873" max="4873" width="19.42578125" style="2" customWidth="1"/>
    <col min="4874" max="4874" width="11.140625" style="2" customWidth="1"/>
    <col min="4875" max="5121" width="9.140625" style="2"/>
    <col min="5122" max="5122" width="70.7109375" style="2" customWidth="1"/>
    <col min="5123" max="5123" width="14" style="2" bestFit="1" customWidth="1"/>
    <col min="5124" max="5124" width="14.5703125" style="2" bestFit="1" customWidth="1"/>
    <col min="5125" max="5125" width="11.28515625" style="2" customWidth="1"/>
    <col min="5126" max="5126" width="12.85546875" style="2" bestFit="1" customWidth="1"/>
    <col min="5127" max="5128" width="9.140625" style="2"/>
    <col min="5129" max="5129" width="19.42578125" style="2" customWidth="1"/>
    <col min="5130" max="5130" width="11.140625" style="2" customWidth="1"/>
    <col min="5131" max="5377" width="9.140625" style="2"/>
    <col min="5378" max="5378" width="70.7109375" style="2" customWidth="1"/>
    <col min="5379" max="5379" width="14" style="2" bestFit="1" customWidth="1"/>
    <col min="5380" max="5380" width="14.5703125" style="2" bestFit="1" customWidth="1"/>
    <col min="5381" max="5381" width="11.28515625" style="2" customWidth="1"/>
    <col min="5382" max="5382" width="12.85546875" style="2" bestFit="1" customWidth="1"/>
    <col min="5383" max="5384" width="9.140625" style="2"/>
    <col min="5385" max="5385" width="19.42578125" style="2" customWidth="1"/>
    <col min="5386" max="5386" width="11.140625" style="2" customWidth="1"/>
    <col min="5387" max="5633" width="9.140625" style="2"/>
    <col min="5634" max="5634" width="70.7109375" style="2" customWidth="1"/>
    <col min="5635" max="5635" width="14" style="2" bestFit="1" customWidth="1"/>
    <col min="5636" max="5636" width="14.5703125" style="2" bestFit="1" customWidth="1"/>
    <col min="5637" max="5637" width="11.28515625" style="2" customWidth="1"/>
    <col min="5638" max="5638" width="12.85546875" style="2" bestFit="1" customWidth="1"/>
    <col min="5639" max="5640" width="9.140625" style="2"/>
    <col min="5641" max="5641" width="19.42578125" style="2" customWidth="1"/>
    <col min="5642" max="5642" width="11.140625" style="2" customWidth="1"/>
    <col min="5643" max="5889" width="9.140625" style="2"/>
    <col min="5890" max="5890" width="70.7109375" style="2" customWidth="1"/>
    <col min="5891" max="5891" width="14" style="2" bestFit="1" customWidth="1"/>
    <col min="5892" max="5892" width="14.5703125" style="2" bestFit="1" customWidth="1"/>
    <col min="5893" max="5893" width="11.28515625" style="2" customWidth="1"/>
    <col min="5894" max="5894" width="12.85546875" style="2" bestFit="1" customWidth="1"/>
    <col min="5895" max="5896" width="9.140625" style="2"/>
    <col min="5897" max="5897" width="19.42578125" style="2" customWidth="1"/>
    <col min="5898" max="5898" width="11.140625" style="2" customWidth="1"/>
    <col min="5899" max="6145" width="9.140625" style="2"/>
    <col min="6146" max="6146" width="70.7109375" style="2" customWidth="1"/>
    <col min="6147" max="6147" width="14" style="2" bestFit="1" customWidth="1"/>
    <col min="6148" max="6148" width="14.5703125" style="2" bestFit="1" customWidth="1"/>
    <col min="6149" max="6149" width="11.28515625" style="2" customWidth="1"/>
    <col min="6150" max="6150" width="12.85546875" style="2" bestFit="1" customWidth="1"/>
    <col min="6151" max="6152" width="9.140625" style="2"/>
    <col min="6153" max="6153" width="19.42578125" style="2" customWidth="1"/>
    <col min="6154" max="6154" width="11.140625" style="2" customWidth="1"/>
    <col min="6155" max="6401" width="9.140625" style="2"/>
    <col min="6402" max="6402" width="70.7109375" style="2" customWidth="1"/>
    <col min="6403" max="6403" width="14" style="2" bestFit="1" customWidth="1"/>
    <col min="6404" max="6404" width="14.5703125" style="2" bestFit="1" customWidth="1"/>
    <col min="6405" max="6405" width="11.28515625" style="2" customWidth="1"/>
    <col min="6406" max="6406" width="12.85546875" style="2" bestFit="1" customWidth="1"/>
    <col min="6407" max="6408" width="9.140625" style="2"/>
    <col min="6409" max="6409" width="19.42578125" style="2" customWidth="1"/>
    <col min="6410" max="6410" width="11.140625" style="2" customWidth="1"/>
    <col min="6411" max="6657" width="9.140625" style="2"/>
    <col min="6658" max="6658" width="70.7109375" style="2" customWidth="1"/>
    <col min="6659" max="6659" width="14" style="2" bestFit="1" customWidth="1"/>
    <col min="6660" max="6660" width="14.5703125" style="2" bestFit="1" customWidth="1"/>
    <col min="6661" max="6661" width="11.28515625" style="2" customWidth="1"/>
    <col min="6662" max="6662" width="12.85546875" style="2" bestFit="1" customWidth="1"/>
    <col min="6663" max="6664" width="9.140625" style="2"/>
    <col min="6665" max="6665" width="19.42578125" style="2" customWidth="1"/>
    <col min="6666" max="6666" width="11.140625" style="2" customWidth="1"/>
    <col min="6667" max="6913" width="9.140625" style="2"/>
    <col min="6914" max="6914" width="70.7109375" style="2" customWidth="1"/>
    <col min="6915" max="6915" width="14" style="2" bestFit="1" customWidth="1"/>
    <col min="6916" max="6916" width="14.5703125" style="2" bestFit="1" customWidth="1"/>
    <col min="6917" max="6917" width="11.28515625" style="2" customWidth="1"/>
    <col min="6918" max="6918" width="12.85546875" style="2" bestFit="1" customWidth="1"/>
    <col min="6919" max="6920" width="9.140625" style="2"/>
    <col min="6921" max="6921" width="19.42578125" style="2" customWidth="1"/>
    <col min="6922" max="6922" width="11.140625" style="2" customWidth="1"/>
    <col min="6923" max="7169" width="9.140625" style="2"/>
    <col min="7170" max="7170" width="70.7109375" style="2" customWidth="1"/>
    <col min="7171" max="7171" width="14" style="2" bestFit="1" customWidth="1"/>
    <col min="7172" max="7172" width="14.5703125" style="2" bestFit="1" customWidth="1"/>
    <col min="7173" max="7173" width="11.28515625" style="2" customWidth="1"/>
    <col min="7174" max="7174" width="12.85546875" style="2" bestFit="1" customWidth="1"/>
    <col min="7175" max="7176" width="9.140625" style="2"/>
    <col min="7177" max="7177" width="19.42578125" style="2" customWidth="1"/>
    <col min="7178" max="7178" width="11.140625" style="2" customWidth="1"/>
    <col min="7179" max="7425" width="9.140625" style="2"/>
    <col min="7426" max="7426" width="70.7109375" style="2" customWidth="1"/>
    <col min="7427" max="7427" width="14" style="2" bestFit="1" customWidth="1"/>
    <col min="7428" max="7428" width="14.5703125" style="2" bestFit="1" customWidth="1"/>
    <col min="7429" max="7429" width="11.28515625" style="2" customWidth="1"/>
    <col min="7430" max="7430" width="12.85546875" style="2" bestFit="1" customWidth="1"/>
    <col min="7431" max="7432" width="9.140625" style="2"/>
    <col min="7433" max="7433" width="19.42578125" style="2" customWidth="1"/>
    <col min="7434" max="7434" width="11.140625" style="2" customWidth="1"/>
    <col min="7435" max="7681" width="9.140625" style="2"/>
    <col min="7682" max="7682" width="70.7109375" style="2" customWidth="1"/>
    <col min="7683" max="7683" width="14" style="2" bestFit="1" customWidth="1"/>
    <col min="7684" max="7684" width="14.5703125" style="2" bestFit="1" customWidth="1"/>
    <col min="7685" max="7685" width="11.28515625" style="2" customWidth="1"/>
    <col min="7686" max="7686" width="12.85546875" style="2" bestFit="1" customWidth="1"/>
    <col min="7687" max="7688" width="9.140625" style="2"/>
    <col min="7689" max="7689" width="19.42578125" style="2" customWidth="1"/>
    <col min="7690" max="7690" width="11.140625" style="2" customWidth="1"/>
    <col min="7691" max="7937" width="9.140625" style="2"/>
    <col min="7938" max="7938" width="70.7109375" style="2" customWidth="1"/>
    <col min="7939" max="7939" width="14" style="2" bestFit="1" customWidth="1"/>
    <col min="7940" max="7940" width="14.5703125" style="2" bestFit="1" customWidth="1"/>
    <col min="7941" max="7941" width="11.28515625" style="2" customWidth="1"/>
    <col min="7942" max="7942" width="12.85546875" style="2" bestFit="1" customWidth="1"/>
    <col min="7943" max="7944" width="9.140625" style="2"/>
    <col min="7945" max="7945" width="19.42578125" style="2" customWidth="1"/>
    <col min="7946" max="7946" width="11.140625" style="2" customWidth="1"/>
    <col min="7947" max="8193" width="9.140625" style="2"/>
    <col min="8194" max="8194" width="70.7109375" style="2" customWidth="1"/>
    <col min="8195" max="8195" width="14" style="2" bestFit="1" customWidth="1"/>
    <col min="8196" max="8196" width="14.5703125" style="2" bestFit="1" customWidth="1"/>
    <col min="8197" max="8197" width="11.28515625" style="2" customWidth="1"/>
    <col min="8198" max="8198" width="12.85546875" style="2" bestFit="1" customWidth="1"/>
    <col min="8199" max="8200" width="9.140625" style="2"/>
    <col min="8201" max="8201" width="19.42578125" style="2" customWidth="1"/>
    <col min="8202" max="8202" width="11.140625" style="2" customWidth="1"/>
    <col min="8203" max="8449" width="9.140625" style="2"/>
    <col min="8450" max="8450" width="70.7109375" style="2" customWidth="1"/>
    <col min="8451" max="8451" width="14" style="2" bestFit="1" customWidth="1"/>
    <col min="8452" max="8452" width="14.5703125" style="2" bestFit="1" customWidth="1"/>
    <col min="8453" max="8453" width="11.28515625" style="2" customWidth="1"/>
    <col min="8454" max="8454" width="12.85546875" style="2" bestFit="1" customWidth="1"/>
    <col min="8455" max="8456" width="9.140625" style="2"/>
    <col min="8457" max="8457" width="19.42578125" style="2" customWidth="1"/>
    <col min="8458" max="8458" width="11.140625" style="2" customWidth="1"/>
    <col min="8459" max="8705" width="9.140625" style="2"/>
    <col min="8706" max="8706" width="70.7109375" style="2" customWidth="1"/>
    <col min="8707" max="8707" width="14" style="2" bestFit="1" customWidth="1"/>
    <col min="8708" max="8708" width="14.5703125" style="2" bestFit="1" customWidth="1"/>
    <col min="8709" max="8709" width="11.28515625" style="2" customWidth="1"/>
    <col min="8710" max="8710" width="12.85546875" style="2" bestFit="1" customWidth="1"/>
    <col min="8711" max="8712" width="9.140625" style="2"/>
    <col min="8713" max="8713" width="19.42578125" style="2" customWidth="1"/>
    <col min="8714" max="8714" width="11.140625" style="2" customWidth="1"/>
    <col min="8715" max="8961" width="9.140625" style="2"/>
    <col min="8962" max="8962" width="70.7109375" style="2" customWidth="1"/>
    <col min="8963" max="8963" width="14" style="2" bestFit="1" customWidth="1"/>
    <col min="8964" max="8964" width="14.5703125" style="2" bestFit="1" customWidth="1"/>
    <col min="8965" max="8965" width="11.28515625" style="2" customWidth="1"/>
    <col min="8966" max="8966" width="12.85546875" style="2" bestFit="1" customWidth="1"/>
    <col min="8967" max="8968" width="9.140625" style="2"/>
    <col min="8969" max="8969" width="19.42578125" style="2" customWidth="1"/>
    <col min="8970" max="8970" width="11.140625" style="2" customWidth="1"/>
    <col min="8971" max="9217" width="9.140625" style="2"/>
    <col min="9218" max="9218" width="70.7109375" style="2" customWidth="1"/>
    <col min="9219" max="9219" width="14" style="2" bestFit="1" customWidth="1"/>
    <col min="9220" max="9220" width="14.5703125" style="2" bestFit="1" customWidth="1"/>
    <col min="9221" max="9221" width="11.28515625" style="2" customWidth="1"/>
    <col min="9222" max="9222" width="12.85546875" style="2" bestFit="1" customWidth="1"/>
    <col min="9223" max="9224" width="9.140625" style="2"/>
    <col min="9225" max="9225" width="19.42578125" style="2" customWidth="1"/>
    <col min="9226" max="9226" width="11.140625" style="2" customWidth="1"/>
    <col min="9227" max="9473" width="9.140625" style="2"/>
    <col min="9474" max="9474" width="70.7109375" style="2" customWidth="1"/>
    <col min="9475" max="9475" width="14" style="2" bestFit="1" customWidth="1"/>
    <col min="9476" max="9476" width="14.5703125" style="2" bestFit="1" customWidth="1"/>
    <col min="9477" max="9477" width="11.28515625" style="2" customWidth="1"/>
    <col min="9478" max="9478" width="12.85546875" style="2" bestFit="1" customWidth="1"/>
    <col min="9479" max="9480" width="9.140625" style="2"/>
    <col min="9481" max="9481" width="19.42578125" style="2" customWidth="1"/>
    <col min="9482" max="9482" width="11.140625" style="2" customWidth="1"/>
    <col min="9483" max="9729" width="9.140625" style="2"/>
    <col min="9730" max="9730" width="70.7109375" style="2" customWidth="1"/>
    <col min="9731" max="9731" width="14" style="2" bestFit="1" customWidth="1"/>
    <col min="9732" max="9732" width="14.5703125" style="2" bestFit="1" customWidth="1"/>
    <col min="9733" max="9733" width="11.28515625" style="2" customWidth="1"/>
    <col min="9734" max="9734" width="12.85546875" style="2" bestFit="1" customWidth="1"/>
    <col min="9735" max="9736" width="9.140625" style="2"/>
    <col min="9737" max="9737" width="19.42578125" style="2" customWidth="1"/>
    <col min="9738" max="9738" width="11.140625" style="2" customWidth="1"/>
    <col min="9739" max="9985" width="9.140625" style="2"/>
    <col min="9986" max="9986" width="70.7109375" style="2" customWidth="1"/>
    <col min="9987" max="9987" width="14" style="2" bestFit="1" customWidth="1"/>
    <col min="9988" max="9988" width="14.5703125" style="2" bestFit="1" customWidth="1"/>
    <col min="9989" max="9989" width="11.28515625" style="2" customWidth="1"/>
    <col min="9990" max="9990" width="12.85546875" style="2" bestFit="1" customWidth="1"/>
    <col min="9991" max="9992" width="9.140625" style="2"/>
    <col min="9993" max="9993" width="19.42578125" style="2" customWidth="1"/>
    <col min="9994" max="9994" width="11.140625" style="2" customWidth="1"/>
    <col min="9995" max="10241" width="9.140625" style="2"/>
    <col min="10242" max="10242" width="70.7109375" style="2" customWidth="1"/>
    <col min="10243" max="10243" width="14" style="2" bestFit="1" customWidth="1"/>
    <col min="10244" max="10244" width="14.5703125" style="2" bestFit="1" customWidth="1"/>
    <col min="10245" max="10245" width="11.28515625" style="2" customWidth="1"/>
    <col min="10246" max="10246" width="12.85546875" style="2" bestFit="1" customWidth="1"/>
    <col min="10247" max="10248" width="9.140625" style="2"/>
    <col min="10249" max="10249" width="19.42578125" style="2" customWidth="1"/>
    <col min="10250" max="10250" width="11.140625" style="2" customWidth="1"/>
    <col min="10251" max="10497" width="9.140625" style="2"/>
    <col min="10498" max="10498" width="70.7109375" style="2" customWidth="1"/>
    <col min="10499" max="10499" width="14" style="2" bestFit="1" customWidth="1"/>
    <col min="10500" max="10500" width="14.5703125" style="2" bestFit="1" customWidth="1"/>
    <col min="10501" max="10501" width="11.28515625" style="2" customWidth="1"/>
    <col min="10502" max="10502" width="12.85546875" style="2" bestFit="1" customWidth="1"/>
    <col min="10503" max="10504" width="9.140625" style="2"/>
    <col min="10505" max="10505" width="19.42578125" style="2" customWidth="1"/>
    <col min="10506" max="10506" width="11.140625" style="2" customWidth="1"/>
    <col min="10507" max="10753" width="9.140625" style="2"/>
    <col min="10754" max="10754" width="70.7109375" style="2" customWidth="1"/>
    <col min="10755" max="10755" width="14" style="2" bestFit="1" customWidth="1"/>
    <col min="10756" max="10756" width="14.5703125" style="2" bestFit="1" customWidth="1"/>
    <col min="10757" max="10757" width="11.28515625" style="2" customWidth="1"/>
    <col min="10758" max="10758" width="12.85546875" style="2" bestFit="1" customWidth="1"/>
    <col min="10759" max="10760" width="9.140625" style="2"/>
    <col min="10761" max="10761" width="19.42578125" style="2" customWidth="1"/>
    <col min="10762" max="10762" width="11.140625" style="2" customWidth="1"/>
    <col min="10763" max="11009" width="9.140625" style="2"/>
    <col min="11010" max="11010" width="70.7109375" style="2" customWidth="1"/>
    <col min="11011" max="11011" width="14" style="2" bestFit="1" customWidth="1"/>
    <col min="11012" max="11012" width="14.5703125" style="2" bestFit="1" customWidth="1"/>
    <col min="11013" max="11013" width="11.28515625" style="2" customWidth="1"/>
    <col min="11014" max="11014" width="12.85546875" style="2" bestFit="1" customWidth="1"/>
    <col min="11015" max="11016" width="9.140625" style="2"/>
    <col min="11017" max="11017" width="19.42578125" style="2" customWidth="1"/>
    <col min="11018" max="11018" width="11.140625" style="2" customWidth="1"/>
    <col min="11019" max="11265" width="9.140625" style="2"/>
    <col min="11266" max="11266" width="70.7109375" style="2" customWidth="1"/>
    <col min="11267" max="11267" width="14" style="2" bestFit="1" customWidth="1"/>
    <col min="11268" max="11268" width="14.5703125" style="2" bestFit="1" customWidth="1"/>
    <col min="11269" max="11269" width="11.28515625" style="2" customWidth="1"/>
    <col min="11270" max="11270" width="12.85546875" style="2" bestFit="1" customWidth="1"/>
    <col min="11271" max="11272" width="9.140625" style="2"/>
    <col min="11273" max="11273" width="19.42578125" style="2" customWidth="1"/>
    <col min="11274" max="11274" width="11.140625" style="2" customWidth="1"/>
    <col min="11275" max="11521" width="9.140625" style="2"/>
    <col min="11522" max="11522" width="70.7109375" style="2" customWidth="1"/>
    <col min="11523" max="11523" width="14" style="2" bestFit="1" customWidth="1"/>
    <col min="11524" max="11524" width="14.5703125" style="2" bestFit="1" customWidth="1"/>
    <col min="11525" max="11525" width="11.28515625" style="2" customWidth="1"/>
    <col min="11526" max="11526" width="12.85546875" style="2" bestFit="1" customWidth="1"/>
    <col min="11527" max="11528" width="9.140625" style="2"/>
    <col min="11529" max="11529" width="19.42578125" style="2" customWidth="1"/>
    <col min="11530" max="11530" width="11.140625" style="2" customWidth="1"/>
    <col min="11531" max="11777" width="9.140625" style="2"/>
    <col min="11778" max="11778" width="70.7109375" style="2" customWidth="1"/>
    <col min="11779" max="11779" width="14" style="2" bestFit="1" customWidth="1"/>
    <col min="11780" max="11780" width="14.5703125" style="2" bestFit="1" customWidth="1"/>
    <col min="11781" max="11781" width="11.28515625" style="2" customWidth="1"/>
    <col min="11782" max="11782" width="12.85546875" style="2" bestFit="1" customWidth="1"/>
    <col min="11783" max="11784" width="9.140625" style="2"/>
    <col min="11785" max="11785" width="19.42578125" style="2" customWidth="1"/>
    <col min="11786" max="11786" width="11.140625" style="2" customWidth="1"/>
    <col min="11787" max="12033" width="9.140625" style="2"/>
    <col min="12034" max="12034" width="70.7109375" style="2" customWidth="1"/>
    <col min="12035" max="12035" width="14" style="2" bestFit="1" customWidth="1"/>
    <col min="12036" max="12036" width="14.5703125" style="2" bestFit="1" customWidth="1"/>
    <col min="12037" max="12037" width="11.28515625" style="2" customWidth="1"/>
    <col min="12038" max="12038" width="12.85546875" style="2" bestFit="1" customWidth="1"/>
    <col min="12039" max="12040" width="9.140625" style="2"/>
    <col min="12041" max="12041" width="19.42578125" style="2" customWidth="1"/>
    <col min="12042" max="12042" width="11.140625" style="2" customWidth="1"/>
    <col min="12043" max="12289" width="9.140625" style="2"/>
    <col min="12290" max="12290" width="70.7109375" style="2" customWidth="1"/>
    <col min="12291" max="12291" width="14" style="2" bestFit="1" customWidth="1"/>
    <col min="12292" max="12292" width="14.5703125" style="2" bestFit="1" customWidth="1"/>
    <col min="12293" max="12293" width="11.28515625" style="2" customWidth="1"/>
    <col min="12294" max="12294" width="12.85546875" style="2" bestFit="1" customWidth="1"/>
    <col min="12295" max="12296" width="9.140625" style="2"/>
    <col min="12297" max="12297" width="19.42578125" style="2" customWidth="1"/>
    <col min="12298" max="12298" width="11.140625" style="2" customWidth="1"/>
    <col min="12299" max="12545" width="9.140625" style="2"/>
    <col min="12546" max="12546" width="70.7109375" style="2" customWidth="1"/>
    <col min="12547" max="12547" width="14" style="2" bestFit="1" customWidth="1"/>
    <col min="12548" max="12548" width="14.5703125" style="2" bestFit="1" customWidth="1"/>
    <col min="12549" max="12549" width="11.28515625" style="2" customWidth="1"/>
    <col min="12550" max="12550" width="12.85546875" style="2" bestFit="1" customWidth="1"/>
    <col min="12551" max="12552" width="9.140625" style="2"/>
    <col min="12553" max="12553" width="19.42578125" style="2" customWidth="1"/>
    <col min="12554" max="12554" width="11.140625" style="2" customWidth="1"/>
    <col min="12555" max="12801" width="9.140625" style="2"/>
    <col min="12802" max="12802" width="70.7109375" style="2" customWidth="1"/>
    <col min="12803" max="12803" width="14" style="2" bestFit="1" customWidth="1"/>
    <col min="12804" max="12804" width="14.5703125" style="2" bestFit="1" customWidth="1"/>
    <col min="12805" max="12805" width="11.28515625" style="2" customWidth="1"/>
    <col min="12806" max="12806" width="12.85546875" style="2" bestFit="1" customWidth="1"/>
    <col min="12807" max="12808" width="9.140625" style="2"/>
    <col min="12809" max="12809" width="19.42578125" style="2" customWidth="1"/>
    <col min="12810" max="12810" width="11.140625" style="2" customWidth="1"/>
    <col min="12811" max="13057" width="9.140625" style="2"/>
    <col min="13058" max="13058" width="70.7109375" style="2" customWidth="1"/>
    <col min="13059" max="13059" width="14" style="2" bestFit="1" customWidth="1"/>
    <col min="13060" max="13060" width="14.5703125" style="2" bestFit="1" customWidth="1"/>
    <col min="13061" max="13061" width="11.28515625" style="2" customWidth="1"/>
    <col min="13062" max="13062" width="12.85546875" style="2" bestFit="1" customWidth="1"/>
    <col min="13063" max="13064" width="9.140625" style="2"/>
    <col min="13065" max="13065" width="19.42578125" style="2" customWidth="1"/>
    <col min="13066" max="13066" width="11.140625" style="2" customWidth="1"/>
    <col min="13067" max="13313" width="9.140625" style="2"/>
    <col min="13314" max="13314" width="70.7109375" style="2" customWidth="1"/>
    <col min="13315" max="13315" width="14" style="2" bestFit="1" customWidth="1"/>
    <col min="13316" max="13316" width="14.5703125" style="2" bestFit="1" customWidth="1"/>
    <col min="13317" max="13317" width="11.28515625" style="2" customWidth="1"/>
    <col min="13318" max="13318" width="12.85546875" style="2" bestFit="1" customWidth="1"/>
    <col min="13319" max="13320" width="9.140625" style="2"/>
    <col min="13321" max="13321" width="19.42578125" style="2" customWidth="1"/>
    <col min="13322" max="13322" width="11.140625" style="2" customWidth="1"/>
    <col min="13323" max="13569" width="9.140625" style="2"/>
    <col min="13570" max="13570" width="70.7109375" style="2" customWidth="1"/>
    <col min="13571" max="13571" width="14" style="2" bestFit="1" customWidth="1"/>
    <col min="13572" max="13572" width="14.5703125" style="2" bestFit="1" customWidth="1"/>
    <col min="13573" max="13573" width="11.28515625" style="2" customWidth="1"/>
    <col min="13574" max="13574" width="12.85546875" style="2" bestFit="1" customWidth="1"/>
    <col min="13575" max="13576" width="9.140625" style="2"/>
    <col min="13577" max="13577" width="19.42578125" style="2" customWidth="1"/>
    <col min="13578" max="13578" width="11.140625" style="2" customWidth="1"/>
    <col min="13579" max="13825" width="9.140625" style="2"/>
    <col min="13826" max="13826" width="70.7109375" style="2" customWidth="1"/>
    <col min="13827" max="13827" width="14" style="2" bestFit="1" customWidth="1"/>
    <col min="13828" max="13828" width="14.5703125" style="2" bestFit="1" customWidth="1"/>
    <col min="13829" max="13829" width="11.28515625" style="2" customWidth="1"/>
    <col min="13830" max="13830" width="12.85546875" style="2" bestFit="1" customWidth="1"/>
    <col min="13831" max="13832" width="9.140625" style="2"/>
    <col min="13833" max="13833" width="19.42578125" style="2" customWidth="1"/>
    <col min="13834" max="13834" width="11.140625" style="2" customWidth="1"/>
    <col min="13835" max="14081" width="9.140625" style="2"/>
    <col min="14082" max="14082" width="70.7109375" style="2" customWidth="1"/>
    <col min="14083" max="14083" width="14" style="2" bestFit="1" customWidth="1"/>
    <col min="14084" max="14084" width="14.5703125" style="2" bestFit="1" customWidth="1"/>
    <col min="14085" max="14085" width="11.28515625" style="2" customWidth="1"/>
    <col min="14086" max="14086" width="12.85546875" style="2" bestFit="1" customWidth="1"/>
    <col min="14087" max="14088" width="9.140625" style="2"/>
    <col min="14089" max="14089" width="19.42578125" style="2" customWidth="1"/>
    <col min="14090" max="14090" width="11.140625" style="2" customWidth="1"/>
    <col min="14091" max="14337" width="9.140625" style="2"/>
    <col min="14338" max="14338" width="70.7109375" style="2" customWidth="1"/>
    <col min="14339" max="14339" width="14" style="2" bestFit="1" customWidth="1"/>
    <col min="14340" max="14340" width="14.5703125" style="2" bestFit="1" customWidth="1"/>
    <col min="14341" max="14341" width="11.28515625" style="2" customWidth="1"/>
    <col min="14342" max="14342" width="12.85546875" style="2" bestFit="1" customWidth="1"/>
    <col min="14343" max="14344" width="9.140625" style="2"/>
    <col min="14345" max="14345" width="19.42578125" style="2" customWidth="1"/>
    <col min="14346" max="14346" width="11.140625" style="2" customWidth="1"/>
    <col min="14347" max="14593" width="9.140625" style="2"/>
    <col min="14594" max="14594" width="70.7109375" style="2" customWidth="1"/>
    <col min="14595" max="14595" width="14" style="2" bestFit="1" customWidth="1"/>
    <col min="14596" max="14596" width="14.5703125" style="2" bestFit="1" customWidth="1"/>
    <col min="14597" max="14597" width="11.28515625" style="2" customWidth="1"/>
    <col min="14598" max="14598" width="12.85546875" style="2" bestFit="1" customWidth="1"/>
    <col min="14599" max="14600" width="9.140625" style="2"/>
    <col min="14601" max="14601" width="19.42578125" style="2" customWidth="1"/>
    <col min="14602" max="14602" width="11.140625" style="2" customWidth="1"/>
    <col min="14603" max="14849" width="9.140625" style="2"/>
    <col min="14850" max="14850" width="70.7109375" style="2" customWidth="1"/>
    <col min="14851" max="14851" width="14" style="2" bestFit="1" customWidth="1"/>
    <col min="14852" max="14852" width="14.5703125" style="2" bestFit="1" customWidth="1"/>
    <col min="14853" max="14853" width="11.28515625" style="2" customWidth="1"/>
    <col min="14854" max="14854" width="12.85546875" style="2" bestFit="1" customWidth="1"/>
    <col min="14855" max="14856" width="9.140625" style="2"/>
    <col min="14857" max="14857" width="19.42578125" style="2" customWidth="1"/>
    <col min="14858" max="14858" width="11.140625" style="2" customWidth="1"/>
    <col min="14859" max="15105" width="9.140625" style="2"/>
    <col min="15106" max="15106" width="70.7109375" style="2" customWidth="1"/>
    <col min="15107" max="15107" width="14" style="2" bestFit="1" customWidth="1"/>
    <col min="15108" max="15108" width="14.5703125" style="2" bestFit="1" customWidth="1"/>
    <col min="15109" max="15109" width="11.28515625" style="2" customWidth="1"/>
    <col min="15110" max="15110" width="12.85546875" style="2" bestFit="1" customWidth="1"/>
    <col min="15111" max="15112" width="9.140625" style="2"/>
    <col min="15113" max="15113" width="19.42578125" style="2" customWidth="1"/>
    <col min="15114" max="15114" width="11.140625" style="2" customWidth="1"/>
    <col min="15115" max="15361" width="9.140625" style="2"/>
    <col min="15362" max="15362" width="70.7109375" style="2" customWidth="1"/>
    <col min="15363" max="15363" width="14" style="2" bestFit="1" customWidth="1"/>
    <col min="15364" max="15364" width="14.5703125" style="2" bestFit="1" customWidth="1"/>
    <col min="15365" max="15365" width="11.28515625" style="2" customWidth="1"/>
    <col min="15366" max="15366" width="12.85546875" style="2" bestFit="1" customWidth="1"/>
    <col min="15367" max="15368" width="9.140625" style="2"/>
    <col min="15369" max="15369" width="19.42578125" style="2" customWidth="1"/>
    <col min="15370" max="15370" width="11.140625" style="2" customWidth="1"/>
    <col min="15371" max="15617" width="9.140625" style="2"/>
    <col min="15618" max="15618" width="70.7109375" style="2" customWidth="1"/>
    <col min="15619" max="15619" width="14" style="2" bestFit="1" customWidth="1"/>
    <col min="15620" max="15620" width="14.5703125" style="2" bestFit="1" customWidth="1"/>
    <col min="15621" max="15621" width="11.28515625" style="2" customWidth="1"/>
    <col min="15622" max="15622" width="12.85546875" style="2" bestFit="1" customWidth="1"/>
    <col min="15623" max="15624" width="9.140625" style="2"/>
    <col min="15625" max="15625" width="19.42578125" style="2" customWidth="1"/>
    <col min="15626" max="15626" width="11.140625" style="2" customWidth="1"/>
    <col min="15627" max="15873" width="9.140625" style="2"/>
    <col min="15874" max="15874" width="70.7109375" style="2" customWidth="1"/>
    <col min="15875" max="15875" width="14" style="2" bestFit="1" customWidth="1"/>
    <col min="15876" max="15876" width="14.5703125" style="2" bestFit="1" customWidth="1"/>
    <col min="15877" max="15877" width="11.28515625" style="2" customWidth="1"/>
    <col min="15878" max="15878" width="12.85546875" style="2" bestFit="1" customWidth="1"/>
    <col min="15879" max="15880" width="9.140625" style="2"/>
    <col min="15881" max="15881" width="19.42578125" style="2" customWidth="1"/>
    <col min="15882" max="15882" width="11.140625" style="2" customWidth="1"/>
    <col min="15883" max="16129" width="9.140625" style="2"/>
    <col min="16130" max="16130" width="70.7109375" style="2" customWidth="1"/>
    <col min="16131" max="16131" width="14" style="2" bestFit="1" customWidth="1"/>
    <col min="16132" max="16132" width="14.5703125" style="2" bestFit="1" customWidth="1"/>
    <col min="16133" max="16133" width="11.28515625" style="2" customWidth="1"/>
    <col min="16134" max="16134" width="12.85546875" style="2" bestFit="1" customWidth="1"/>
    <col min="16135" max="16136" width="9.140625" style="2"/>
    <col min="16137" max="16137" width="19.42578125" style="2" customWidth="1"/>
    <col min="16138" max="16138" width="11.140625" style="2" customWidth="1"/>
    <col min="16139" max="16381" width="9.140625" style="2"/>
    <col min="16382" max="16384" width="9.140625" style="2" customWidth="1"/>
  </cols>
  <sheetData>
    <row r="1" spans="1:9" ht="20.25" x14ac:dyDescent="0.3">
      <c r="A1" s="216" t="s">
        <v>120</v>
      </c>
      <c r="B1" s="216"/>
      <c r="C1" s="216"/>
      <c r="D1" s="216"/>
      <c r="E1" s="216"/>
      <c r="F1" s="216"/>
      <c r="G1" s="216"/>
      <c r="H1" s="216"/>
    </row>
    <row r="3" spans="1:9" x14ac:dyDescent="0.25">
      <c r="A3" s="196" t="str">
        <f>'Cash Forecast'!A3</f>
        <v>Project Name: Participatory Agriculture And Climate Transformation Programme (PACT)</v>
      </c>
      <c r="B3" s="217"/>
      <c r="C3" s="217"/>
      <c r="D3" s="217"/>
      <c r="E3" s="217"/>
      <c r="F3" s="278"/>
      <c r="G3" s="1"/>
      <c r="H3" s="1"/>
      <c r="I3" s="1"/>
    </row>
    <row r="4" spans="1:9" x14ac:dyDescent="0.25">
      <c r="A4" s="196" t="str">
        <f>'Cash Forecast'!A4</f>
        <v>Finance Instruments Numbers : IFAD Grant: 2000004457; ASAP Grant 1: 2000004562; ASAP Grant 2: 2000004563; EU Grant: 2000004600</v>
      </c>
      <c r="B4" s="217"/>
      <c r="C4" s="217"/>
      <c r="D4" s="217"/>
      <c r="E4" s="217"/>
      <c r="F4" s="278"/>
      <c r="G4" s="1"/>
      <c r="H4" s="1"/>
      <c r="I4" s="1"/>
    </row>
    <row r="5" spans="1:9" x14ac:dyDescent="0.25">
      <c r="A5" s="196" t="str">
        <f>'Cash Forecast'!A5</f>
        <v xml:space="preserve">For the Period: </v>
      </c>
      <c r="B5" s="30" t="str">
        <f>'Sources and Uses (DA Account)'!C5</f>
        <v>Starting Date</v>
      </c>
      <c r="C5" s="30" t="str">
        <f>'Sources and Uses (DA Account)'!E5</f>
        <v>End Date</v>
      </c>
      <c r="D5" s="30"/>
      <c r="E5" s="30"/>
      <c r="F5" s="278"/>
      <c r="G5" s="1"/>
      <c r="H5" s="1"/>
      <c r="I5" s="1"/>
    </row>
    <row r="6" spans="1:9" x14ac:dyDescent="0.25">
      <c r="A6" s="22"/>
      <c r="B6" s="4"/>
      <c r="C6" s="4"/>
      <c r="D6" s="4"/>
      <c r="E6" s="4"/>
    </row>
    <row r="7" spans="1:9" ht="15.75" thickBot="1" x14ac:dyDescent="0.3">
      <c r="A7" s="23" t="s">
        <v>1</v>
      </c>
      <c r="B7" s="5"/>
      <c r="C7" s="27"/>
      <c r="D7" s="27"/>
      <c r="E7" s="27"/>
      <c r="F7" s="27"/>
    </row>
    <row r="8" spans="1:9" ht="54.6" customHeight="1" thickBot="1" x14ac:dyDescent="0.3">
      <c r="A8" s="24"/>
      <c r="B8" s="176" t="str">
        <f>'Cash Forecast'!D7</f>
        <v>IFAD Grant (2000004457) - USD</v>
      </c>
      <c r="C8" s="269" t="str">
        <f>'Cash Forecast'!G7</f>
        <v>ASAP Trust Grant 1 (2000004562) - USD</v>
      </c>
      <c r="D8" s="269" t="str">
        <f>'Cash Forecast'!J7</f>
        <v>ASAP Trust Grant 2 (2000004563) - USD</v>
      </c>
      <c r="E8" s="269" t="str">
        <f>'Sources and Uses (DA Account)'!M7</f>
        <v>EU Grant (2000004600) - USD</v>
      </c>
      <c r="F8" s="268" t="s">
        <v>108</v>
      </c>
    </row>
    <row r="9" spans="1:9" ht="33.6" customHeight="1" thickBot="1" x14ac:dyDescent="0.3">
      <c r="A9" s="24"/>
      <c r="B9" s="186" t="str">
        <f>'Cash Forecast'!D14</f>
        <v>DA Denominated Currency (USD)</v>
      </c>
      <c r="C9" s="186" t="str">
        <f>'Cash Forecast'!G14</f>
        <v>DA Denominated Currency (USD)</v>
      </c>
      <c r="D9" s="333" t="str">
        <f>'Cash Forecast'!J14</f>
        <v>DA Denominated Currency (USD)</v>
      </c>
      <c r="E9" s="333" t="str">
        <f>'Cash Forecast'!M14</f>
        <v>DA Denominated Currency (USD)</v>
      </c>
    </row>
    <row r="10" spans="1:9" x14ac:dyDescent="0.25">
      <c r="A10" s="213" t="s">
        <v>89</v>
      </c>
      <c r="B10" s="214"/>
      <c r="C10" s="270"/>
      <c r="D10" s="270"/>
      <c r="E10" s="270"/>
    </row>
    <row r="11" spans="1:9" x14ac:dyDescent="0.25">
      <c r="A11" s="218" t="s">
        <v>92</v>
      </c>
      <c r="B11" s="187">
        <f>'Sources and Uses (DA Account)'!F17</f>
        <v>0</v>
      </c>
      <c r="C11" s="187">
        <f>'Sources and Uses (DA Account)'!I17</f>
        <v>0</v>
      </c>
      <c r="D11" s="187">
        <f>'Sources and Uses (DA Account)'!L17</f>
        <v>0</v>
      </c>
      <c r="E11" s="187">
        <f>'Sources and Uses (DA Account)'!O17</f>
        <v>0</v>
      </c>
    </row>
    <row r="12" spans="1:9" ht="76.5" customHeight="1" x14ac:dyDescent="0.25">
      <c r="A12" s="284" t="s">
        <v>126</v>
      </c>
      <c r="B12" s="187">
        <f>'Sources and Uses (DA Account)'!F27-'Sources and Uses (DA Account)'!D27</f>
        <v>0</v>
      </c>
      <c r="C12" s="187">
        <f>'Sources and Uses (DA Account)'!I27-'Sources and Uses (DA Account)'!G27</f>
        <v>0</v>
      </c>
      <c r="D12" s="187">
        <f>'Sources and Uses (DA Account)'!L27-'Sources and Uses (DA Account)'!J27</f>
        <v>0</v>
      </c>
      <c r="E12" s="187">
        <f>'Sources and Uses (DA Account)'!O27-'Sources and Uses (DA Account)'!M27</f>
        <v>0</v>
      </c>
      <c r="F12" s="280" t="s">
        <v>109</v>
      </c>
      <c r="H12" s="6"/>
    </row>
    <row r="13" spans="1:9" x14ac:dyDescent="0.25">
      <c r="A13" s="195" t="s">
        <v>2</v>
      </c>
      <c r="B13" s="224">
        <f>B11-B12</f>
        <v>0</v>
      </c>
      <c r="C13" s="224">
        <f>C11-C12</f>
        <v>0</v>
      </c>
      <c r="D13" s="224">
        <f>D11-D12</f>
        <v>0</v>
      </c>
      <c r="E13" s="224">
        <f>E11-E12</f>
        <v>0</v>
      </c>
      <c r="F13" s="281" t="s">
        <v>110</v>
      </c>
    </row>
    <row r="14" spans="1:9" x14ac:dyDescent="0.25">
      <c r="A14" s="226"/>
      <c r="B14" s="188"/>
      <c r="C14" s="190"/>
      <c r="D14" s="190"/>
      <c r="E14" s="190"/>
    </row>
    <row r="15" spans="1:9" x14ac:dyDescent="0.25">
      <c r="A15" s="248" t="s">
        <v>90</v>
      </c>
      <c r="B15" s="220"/>
      <c r="C15" s="271"/>
      <c r="D15" s="271"/>
      <c r="E15" s="271"/>
    </row>
    <row r="16" spans="1:9" x14ac:dyDescent="0.25">
      <c r="A16" s="58"/>
      <c r="B16" s="188"/>
      <c r="C16" s="190"/>
      <c r="D16" s="190"/>
      <c r="E16" s="190"/>
    </row>
    <row r="17" spans="1:6" x14ac:dyDescent="0.25">
      <c r="A17" s="195" t="s">
        <v>14</v>
      </c>
      <c r="B17" s="283">
        <f>SUM('Sources and Uses (DA Account)'!D14:D16)</f>
        <v>0</v>
      </c>
      <c r="C17" s="283">
        <f>SUM('Sources and Uses (DA Account)'!G14:G16)</f>
        <v>0</v>
      </c>
      <c r="D17" s="283">
        <f>SUM('Sources and Uses (DA Account)'!J14:J16)</f>
        <v>0</v>
      </c>
      <c r="E17" s="283">
        <f>SUM('Sources and Uses (DA Account)'!M14:M16)</f>
        <v>0</v>
      </c>
    </row>
    <row r="18" spans="1:6" x14ac:dyDescent="0.25">
      <c r="A18" s="16" t="s">
        <v>93</v>
      </c>
      <c r="B18" s="188">
        <f>'Sources and Uses (DA Account)'!D17</f>
        <v>0</v>
      </c>
      <c r="C18" s="190">
        <f>'Sources and Uses (DA Account)'!G17</f>
        <v>0</v>
      </c>
      <c r="D18" s="190">
        <f>'Sources and Uses (DA Account)'!J17</f>
        <v>0</v>
      </c>
      <c r="E18" s="190">
        <f>'Sources and Uses (DA Account)'!M17</f>
        <v>0</v>
      </c>
    </row>
    <row r="19" spans="1:6" x14ac:dyDescent="0.25">
      <c r="A19" s="16" t="s">
        <v>143</v>
      </c>
      <c r="B19" s="189">
        <v>0</v>
      </c>
      <c r="C19" s="189">
        <v>0</v>
      </c>
      <c r="D19" s="189">
        <v>0</v>
      </c>
      <c r="E19" s="189">
        <v>0</v>
      </c>
      <c r="F19" s="279" t="s">
        <v>124</v>
      </c>
    </row>
    <row r="20" spans="1:6" x14ac:dyDescent="0.25">
      <c r="A20" s="16" t="s">
        <v>144</v>
      </c>
      <c r="B20" s="190">
        <f>SUM(B18:B19)</f>
        <v>0</v>
      </c>
      <c r="C20" s="190">
        <f>SUM(C18:C19)</f>
        <v>0</v>
      </c>
      <c r="D20" s="190">
        <f>SUM(D18:D19)</f>
        <v>0</v>
      </c>
      <c r="E20" s="190">
        <f>SUM(E18:E19)</f>
        <v>0</v>
      </c>
    </row>
    <row r="21" spans="1:6" x14ac:dyDescent="0.25">
      <c r="A21" s="219" t="s">
        <v>145</v>
      </c>
      <c r="B21" s="225">
        <f>B17+B20</f>
        <v>0</v>
      </c>
      <c r="C21" s="225">
        <f>C17+C20</f>
        <v>0</v>
      </c>
      <c r="D21" s="225">
        <f>D17+D20</f>
        <v>0</v>
      </c>
      <c r="E21" s="225">
        <f>E17+E20</f>
        <v>0</v>
      </c>
    </row>
    <row r="22" spans="1:6" x14ac:dyDescent="0.25">
      <c r="A22" s="16"/>
      <c r="B22" s="188"/>
      <c r="C22" s="190"/>
      <c r="D22" s="190"/>
      <c r="E22" s="190"/>
    </row>
    <row r="23" spans="1:6" x14ac:dyDescent="0.25">
      <c r="A23" s="195" t="s">
        <v>146</v>
      </c>
      <c r="B23" s="282">
        <f>'Sources and Uses (DA Account)'!D39</f>
        <v>0</v>
      </c>
      <c r="C23" s="282">
        <f>'Sources and Uses (DA Account)'!G39</f>
        <v>0</v>
      </c>
      <c r="D23" s="282">
        <f>'Sources and Uses (DA Account)'!J39</f>
        <v>0</v>
      </c>
      <c r="E23" s="282">
        <f>'Sources and Uses (DA Account)'!M39</f>
        <v>0</v>
      </c>
    </row>
    <row r="24" spans="1:6" x14ac:dyDescent="0.25">
      <c r="A24" s="16" t="s">
        <v>147</v>
      </c>
      <c r="B24" s="188">
        <f>'Sources and Uses (DA Account)'!D27</f>
        <v>0</v>
      </c>
      <c r="C24" s="190">
        <f>'Sources and Uses (DA Account)'!G27</f>
        <v>0</v>
      </c>
      <c r="D24" s="190">
        <f>'Sources and Uses (DA Account)'!J27</f>
        <v>0</v>
      </c>
      <c r="E24" s="190">
        <f>'Sources and Uses (DA Account)'!M27</f>
        <v>0</v>
      </c>
    </row>
    <row r="25" spans="1:6" x14ac:dyDescent="0.25">
      <c r="A25" s="16" t="s">
        <v>148</v>
      </c>
      <c r="B25" s="189">
        <v>0</v>
      </c>
      <c r="C25" s="189">
        <v>0</v>
      </c>
      <c r="D25" s="189">
        <v>0</v>
      </c>
      <c r="E25" s="189">
        <v>0</v>
      </c>
      <c r="F25" s="279" t="s">
        <v>124</v>
      </c>
    </row>
    <row r="26" spans="1:6" x14ac:dyDescent="0.25">
      <c r="A26" s="16" t="s">
        <v>149</v>
      </c>
      <c r="B26" s="190">
        <f>SUM(B24:B25)</f>
        <v>0</v>
      </c>
      <c r="C26" s="190">
        <f>SUM(C24:C25)</f>
        <v>0</v>
      </c>
      <c r="D26" s="190">
        <f>SUM(D24:D25)</f>
        <v>0</v>
      </c>
      <c r="E26" s="190">
        <f>SUM(E24:E25)</f>
        <v>0</v>
      </c>
    </row>
    <row r="27" spans="1:6" x14ac:dyDescent="0.25">
      <c r="A27" s="195" t="s">
        <v>150</v>
      </c>
      <c r="B27" s="190">
        <f>B23+B26</f>
        <v>0</v>
      </c>
      <c r="C27" s="190">
        <f>C23+C26</f>
        <v>0</v>
      </c>
      <c r="D27" s="190">
        <f>D23+D26</f>
        <v>0</v>
      </c>
      <c r="E27" s="190">
        <f>E23+E26</f>
        <v>0</v>
      </c>
    </row>
    <row r="28" spans="1:6" x14ac:dyDescent="0.25">
      <c r="A28" s="16"/>
      <c r="B28" s="188"/>
      <c r="C28" s="190"/>
      <c r="D28" s="190"/>
      <c r="E28" s="190"/>
    </row>
    <row r="29" spans="1:6" x14ac:dyDescent="0.25">
      <c r="A29" s="16" t="s">
        <v>151</v>
      </c>
      <c r="B29" s="191">
        <f>B21-B27</f>
        <v>0</v>
      </c>
      <c r="C29" s="191">
        <f>C21-C27</f>
        <v>0</v>
      </c>
      <c r="D29" s="191">
        <f>D21-D27</f>
        <v>0</v>
      </c>
      <c r="E29" s="191">
        <f>E21-E27</f>
        <v>0</v>
      </c>
      <c r="F29" s="279" t="s">
        <v>124</v>
      </c>
    </row>
    <row r="30" spans="1:6" x14ac:dyDescent="0.25">
      <c r="A30" s="226"/>
      <c r="B30" s="188"/>
      <c r="C30" s="190"/>
      <c r="D30" s="190"/>
      <c r="E30" s="190"/>
    </row>
    <row r="31" spans="1:6" x14ac:dyDescent="0.25">
      <c r="A31" s="248" t="s">
        <v>91</v>
      </c>
      <c r="B31" s="220"/>
      <c r="C31" s="271"/>
      <c r="D31" s="271"/>
      <c r="E31" s="271"/>
    </row>
    <row r="32" spans="1:6" x14ac:dyDescent="0.25">
      <c r="A32" s="58"/>
      <c r="B32" s="188"/>
      <c r="C32" s="190"/>
      <c r="D32" s="190"/>
      <c r="E32" s="190"/>
    </row>
    <row r="33" spans="1:6" x14ac:dyDescent="0.25">
      <c r="A33" s="16" t="s">
        <v>152</v>
      </c>
      <c r="B33" s="187">
        <f>'Cash Forecast'!F22</f>
        <v>0</v>
      </c>
      <c r="C33" s="187">
        <f>'Cash Forecast'!I22</f>
        <v>0</v>
      </c>
      <c r="D33" s="187">
        <f>'Cash Forecast'!L22</f>
        <v>0</v>
      </c>
      <c r="E33" s="187">
        <f>'Cash Forecast'!O22</f>
        <v>0</v>
      </c>
    </row>
    <row r="34" spans="1:6" x14ac:dyDescent="0.25">
      <c r="A34" s="215" t="s">
        <v>153</v>
      </c>
      <c r="B34" s="192">
        <f>'Cash Forecast'!F34</f>
        <v>0</v>
      </c>
      <c r="C34" s="192">
        <f>'Cash Forecast'!I34</f>
        <v>0</v>
      </c>
      <c r="D34" s="192">
        <f>'Cash Forecast'!L34</f>
        <v>0</v>
      </c>
      <c r="E34" s="192">
        <f>'Cash Forecast'!O34</f>
        <v>0</v>
      </c>
    </row>
    <row r="35" spans="1:6" ht="25.5" x14ac:dyDescent="0.25">
      <c r="A35" s="285" t="s">
        <v>154</v>
      </c>
      <c r="B35" s="221">
        <f>B33-B34</f>
        <v>0</v>
      </c>
      <c r="C35" s="221">
        <f>C33-C34</f>
        <v>0</v>
      </c>
      <c r="D35" s="221">
        <f>D33-D34</f>
        <v>0</v>
      </c>
      <c r="E35" s="221">
        <f>E33-E34</f>
        <v>0</v>
      </c>
    </row>
    <row r="36" spans="1:6" x14ac:dyDescent="0.25">
      <c r="A36" s="185" t="s">
        <v>155</v>
      </c>
      <c r="B36" s="188">
        <f>'Sources and Uses (DA Account)'!D39</f>
        <v>0</v>
      </c>
      <c r="C36" s="190">
        <f>'Sources and Uses (DA Account)'!G39</f>
        <v>0</v>
      </c>
      <c r="D36" s="190">
        <f>'Sources and Uses (DA Account)'!J39</f>
        <v>0</v>
      </c>
      <c r="E36" s="190">
        <f>'Sources and Uses (DA Account)'!M39</f>
        <v>0</v>
      </c>
    </row>
    <row r="37" spans="1:6" x14ac:dyDescent="0.25">
      <c r="A37" s="185" t="s">
        <v>156</v>
      </c>
      <c r="B37" s="189">
        <v>0</v>
      </c>
      <c r="C37" s="189">
        <v>0</v>
      </c>
      <c r="D37" s="189">
        <v>0</v>
      </c>
      <c r="E37" s="189">
        <v>0</v>
      </c>
    </row>
    <row r="38" spans="1:6" x14ac:dyDescent="0.25">
      <c r="A38" s="185" t="s">
        <v>158</v>
      </c>
      <c r="B38" s="308">
        <v>0</v>
      </c>
      <c r="C38" s="308">
        <v>0</v>
      </c>
      <c r="D38" s="308">
        <v>0</v>
      </c>
      <c r="E38" s="308">
        <v>0</v>
      </c>
      <c r="F38" s="279" t="s">
        <v>161</v>
      </c>
    </row>
    <row r="39" spans="1:6" ht="26.25" thickBot="1" x14ac:dyDescent="0.3">
      <c r="A39" s="222" t="s">
        <v>162</v>
      </c>
      <c r="B39" s="223">
        <f>B35-B36-B37-B38</f>
        <v>0</v>
      </c>
      <c r="C39" s="223">
        <f>C35-C36-C37-C38</f>
        <v>0</v>
      </c>
      <c r="D39" s="223">
        <f>D35-D36-D37-D38</f>
        <v>0</v>
      </c>
      <c r="E39" s="223">
        <f>E35-E36-E37-E38</f>
        <v>0</v>
      </c>
    </row>
    <row r="40" spans="1:6" ht="12.6" customHeight="1" x14ac:dyDescent="0.25">
      <c r="A40" s="21"/>
      <c r="B40" s="3"/>
      <c r="C40" s="26"/>
      <c r="D40" s="26"/>
      <c r="E40" s="26"/>
    </row>
    <row r="41" spans="1:6" x14ac:dyDescent="0.25">
      <c r="A41" s="314" t="s">
        <v>140</v>
      </c>
      <c r="B41" s="315"/>
      <c r="C41" s="316"/>
      <c r="D41" s="316"/>
      <c r="E41" s="316"/>
      <c r="F41" s="2"/>
    </row>
    <row r="42" spans="1:6" x14ac:dyDescent="0.25">
      <c r="A42" s="195"/>
      <c r="B42" s="192"/>
      <c r="C42" s="192"/>
      <c r="D42" s="192"/>
      <c r="E42" s="192"/>
      <c r="F42" s="2"/>
    </row>
    <row r="43" spans="1:6" ht="46.5" customHeight="1" x14ac:dyDescent="0.25">
      <c r="A43" s="285" t="s">
        <v>159</v>
      </c>
      <c r="B43" s="301">
        <f>B24</f>
        <v>0</v>
      </c>
      <c r="C43" s="301">
        <f t="shared" ref="C43:E43" si="0">C24</f>
        <v>0</v>
      </c>
      <c r="D43" s="301">
        <f t="shared" ref="D43" si="1">D24</f>
        <v>0</v>
      </c>
      <c r="E43" s="301">
        <f t="shared" si="0"/>
        <v>0</v>
      </c>
      <c r="F43" s="310" t="s">
        <v>178</v>
      </c>
    </row>
    <row r="44" spans="1:6" ht="37.5" customHeight="1" thickBot="1" x14ac:dyDescent="0.3">
      <c r="A44" s="285" t="s">
        <v>160</v>
      </c>
      <c r="B44" s="223">
        <f>IF(B39&gt;0,(ROUNDUP(B39/100,0)*100),0)</f>
        <v>0</v>
      </c>
      <c r="C44" s="223">
        <f>IF(C39&gt;0,(ROUNDUP(C39/100,0)*100),0)</f>
        <v>0</v>
      </c>
      <c r="D44" s="223">
        <f>IF(D39&gt;0,(ROUNDUP(D39/100,0)*100),0)</f>
        <v>0</v>
      </c>
      <c r="E44" s="223">
        <f>IF(E39&gt;0,(ROUNDUP(E39/100,0)*100),0)</f>
        <v>0</v>
      </c>
      <c r="F44" s="310" t="s">
        <v>141</v>
      </c>
    </row>
    <row r="45" spans="1:6" x14ac:dyDescent="0.25">
      <c r="A45" s="21"/>
      <c r="B45" s="3"/>
      <c r="C45" s="26"/>
      <c r="D45" s="26"/>
      <c r="E45" s="26"/>
    </row>
    <row r="46" spans="1:6" ht="15.75" thickBot="1" x14ac:dyDescent="0.3">
      <c r="A46" s="21"/>
      <c r="B46" s="3"/>
      <c r="C46" s="26"/>
      <c r="D46" s="26"/>
      <c r="E46" s="26"/>
    </row>
    <row r="47" spans="1:6" x14ac:dyDescent="0.25">
      <c r="A47" s="35" t="s">
        <v>95</v>
      </c>
      <c r="B47" s="33" t="s">
        <v>23</v>
      </c>
      <c r="C47" s="34"/>
      <c r="D47" s="34"/>
      <c r="E47" s="34"/>
    </row>
    <row r="48" spans="1:6" x14ac:dyDescent="0.25">
      <c r="A48" s="109"/>
      <c r="B48" s="110"/>
      <c r="C48" s="111"/>
      <c r="D48" s="111"/>
      <c r="E48" s="111"/>
      <c r="F48" s="302"/>
    </row>
    <row r="49" spans="1:6" ht="32.450000000000003" customHeight="1" thickBot="1" x14ac:dyDescent="0.3">
      <c r="A49" s="386"/>
      <c r="B49" s="387"/>
      <c r="C49" s="387"/>
      <c r="D49" s="332"/>
      <c r="E49" s="332"/>
      <c r="F49" s="303"/>
    </row>
    <row r="50" spans="1:6" x14ac:dyDescent="0.25">
      <c r="A50" s="35" t="s">
        <v>94</v>
      </c>
      <c r="B50" s="33" t="s">
        <v>23</v>
      </c>
      <c r="C50" s="34"/>
      <c r="D50" s="34"/>
      <c r="E50" s="34"/>
    </row>
    <row r="51" spans="1:6" x14ac:dyDescent="0.25">
      <c r="A51" s="109"/>
      <c r="B51" s="110"/>
      <c r="C51" s="111"/>
      <c r="D51" s="111"/>
      <c r="E51" s="111"/>
      <c r="F51" s="303"/>
    </row>
    <row r="52" spans="1:6" ht="29.45" customHeight="1" thickBot="1" x14ac:dyDescent="0.3">
      <c r="A52" s="386"/>
      <c r="B52" s="387"/>
      <c r="C52" s="387"/>
      <c r="D52" s="332"/>
      <c r="E52" s="332"/>
    </row>
    <row r="53" spans="1:6" x14ac:dyDescent="0.25">
      <c r="A53" s="35" t="s">
        <v>22</v>
      </c>
      <c r="B53" s="33" t="s">
        <v>23</v>
      </c>
      <c r="C53" s="34"/>
      <c r="D53" s="34"/>
      <c r="E53" s="34"/>
    </row>
    <row r="54" spans="1:6" x14ac:dyDescent="0.25">
      <c r="A54" s="109"/>
      <c r="B54" s="110"/>
      <c r="C54" s="111"/>
      <c r="D54" s="111"/>
      <c r="E54" s="111"/>
    </row>
    <row r="55" spans="1:6" ht="15.75" thickBot="1" x14ac:dyDescent="0.3">
      <c r="A55" s="306"/>
      <c r="B55" s="307"/>
      <c r="C55" s="299"/>
      <c r="D55" s="299"/>
      <c r="E55" s="299"/>
    </row>
    <row r="56" spans="1:6" x14ac:dyDescent="0.25">
      <c r="A56" s="35" t="s">
        <v>157</v>
      </c>
      <c r="B56" s="33" t="s">
        <v>23</v>
      </c>
      <c r="C56" s="34"/>
      <c r="D56" s="34"/>
      <c r="E56" s="34"/>
    </row>
    <row r="57" spans="1:6" x14ac:dyDescent="0.25">
      <c r="A57" s="109"/>
      <c r="B57" s="110"/>
      <c r="C57" s="111"/>
      <c r="D57" s="111"/>
      <c r="E57" s="111"/>
    </row>
  </sheetData>
  <sheetProtection formatCells="0" formatColumns="0" formatRows="0" insertColumns="0" insertRows="0" deleteColumns="0" deleteRows="0"/>
  <mergeCells count="2">
    <mergeCell ref="A49:C49"/>
    <mergeCell ref="A52:C52"/>
  </mergeCells>
  <dataValidations count="2">
    <dataValidation allowBlank="1" showInputMessage="1" showErrorMessage="1" prompt="Please provide figure for adjustments, if any" sqref="B19:E19 B25:E25" xr:uid="{00000000-0002-0000-0300-000000000000}"/>
    <dataValidation allowBlank="1" showInputMessage="1" showErrorMessage="1" prompt="This amount is rounded up to the nearest &quot;10,000&quot;" sqref="B44:E44" xr:uid="{00000000-0002-0000-0300-000001000000}"/>
  </dataValidations>
  <printOptions horizontalCentered="1"/>
  <pageMargins left="0.32" right="0.25" top="0.44" bottom="0.5" header="0.3" footer="0.5"/>
  <pageSetup paperSize="9" scale="55" orientation="portrait" r:id="rId1"/>
  <headerFooter alignWithMargins="0"/>
  <rowBreaks count="1" manualBreakCount="1">
    <brk id="24" max="4" man="1"/>
  </rowBreaks>
  <colBreaks count="1" manualBreakCount="1">
    <brk id="2"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1"/>
  <sheetViews>
    <sheetView view="pageBreakPreview" topLeftCell="D22" zoomScale="112" zoomScaleSheetLayoutView="112" workbookViewId="0">
      <selection activeCell="F40" sqref="F40:F41"/>
    </sheetView>
  </sheetViews>
  <sheetFormatPr defaultRowHeight="12.75" x14ac:dyDescent="0.2"/>
  <cols>
    <col min="1" max="1" width="7.42578125" style="10" customWidth="1"/>
    <col min="2" max="2" width="39.85546875" style="10" customWidth="1"/>
    <col min="3" max="3" width="11.5703125" style="10" bestFit="1" customWidth="1"/>
    <col min="4" max="4" width="13.85546875" style="10" bestFit="1" customWidth="1"/>
    <col min="5" max="5" width="15.140625" style="10" customWidth="1"/>
    <col min="6" max="6" width="11.85546875" style="10" bestFit="1" customWidth="1"/>
    <col min="7" max="7" width="11.5703125" style="10" bestFit="1" customWidth="1"/>
    <col min="8" max="8" width="12.140625" style="10" bestFit="1" customWidth="1"/>
    <col min="9" max="9" width="13.85546875" style="10" bestFit="1" customWidth="1"/>
    <col min="10" max="10" width="14.85546875" style="10" customWidth="1"/>
    <col min="11" max="11" width="13.85546875" style="10" customWidth="1"/>
    <col min="12" max="12" width="11.5703125" style="10" bestFit="1" customWidth="1"/>
    <col min="13" max="13" width="12.140625" style="10" bestFit="1" customWidth="1"/>
    <col min="14" max="14" width="13.85546875" style="10" bestFit="1" customWidth="1"/>
    <col min="15" max="15" width="14.85546875" style="10" customWidth="1"/>
    <col min="16" max="16" width="13.85546875" style="10" customWidth="1"/>
    <col min="17" max="17" width="11.5703125" style="10" bestFit="1" customWidth="1"/>
    <col min="18" max="252" width="9.140625" style="10"/>
    <col min="253" max="253" width="5" style="10" customWidth="1"/>
    <col min="254" max="254" width="26.5703125" style="10" customWidth="1"/>
    <col min="255" max="255" width="0" style="10" hidden="1" customWidth="1"/>
    <col min="256" max="256" width="14" style="10" bestFit="1" customWidth="1"/>
    <col min="257" max="257" width="12.85546875" style="10" bestFit="1" customWidth="1"/>
    <col min="258" max="258" width="13.5703125" style="10" bestFit="1" customWidth="1"/>
    <col min="259" max="259" width="14" style="10" bestFit="1" customWidth="1"/>
    <col min="260" max="261" width="15" style="10" customWidth="1"/>
    <col min="262" max="262" width="14" style="10" bestFit="1" customWidth="1"/>
    <col min="263" max="263" width="12.85546875" style="10" bestFit="1" customWidth="1"/>
    <col min="264" max="264" width="14" style="10" bestFit="1" customWidth="1"/>
    <col min="265" max="508" width="9.140625" style="10"/>
    <col min="509" max="509" width="5" style="10" customWidth="1"/>
    <col min="510" max="510" width="26.5703125" style="10" customWidth="1"/>
    <col min="511" max="511" width="0" style="10" hidden="1" customWidth="1"/>
    <col min="512" max="512" width="14" style="10" bestFit="1" customWidth="1"/>
    <col min="513" max="513" width="12.85546875" style="10" bestFit="1" customWidth="1"/>
    <col min="514" max="514" width="13.5703125" style="10" bestFit="1" customWidth="1"/>
    <col min="515" max="515" width="14" style="10" bestFit="1" customWidth="1"/>
    <col min="516" max="517" width="15" style="10" customWidth="1"/>
    <col min="518" max="518" width="14" style="10" bestFit="1" customWidth="1"/>
    <col min="519" max="519" width="12.85546875" style="10" bestFit="1" customWidth="1"/>
    <col min="520" max="520" width="14" style="10" bestFit="1" customWidth="1"/>
    <col min="521" max="764" width="9.140625" style="10"/>
    <col min="765" max="765" width="5" style="10" customWidth="1"/>
    <col min="766" max="766" width="26.5703125" style="10" customWidth="1"/>
    <col min="767" max="767" width="0" style="10" hidden="1" customWidth="1"/>
    <col min="768" max="768" width="14" style="10" bestFit="1" customWidth="1"/>
    <col min="769" max="769" width="12.85546875" style="10" bestFit="1" customWidth="1"/>
    <col min="770" max="770" width="13.5703125" style="10" bestFit="1" customWidth="1"/>
    <col min="771" max="771" width="14" style="10" bestFit="1" customWidth="1"/>
    <col min="772" max="773" width="15" style="10" customWidth="1"/>
    <col min="774" max="774" width="14" style="10" bestFit="1" customWidth="1"/>
    <col min="775" max="775" width="12.85546875" style="10" bestFit="1" customWidth="1"/>
    <col min="776" max="776" width="14" style="10" bestFit="1" customWidth="1"/>
    <col min="777" max="1020" width="9.140625" style="10"/>
    <col min="1021" max="1021" width="5" style="10" customWidth="1"/>
    <col min="1022" max="1022" width="26.5703125" style="10" customWidth="1"/>
    <col min="1023" max="1023" width="0" style="10" hidden="1" customWidth="1"/>
    <col min="1024" max="1024" width="14" style="10" bestFit="1" customWidth="1"/>
    <col min="1025" max="1025" width="12.85546875" style="10" bestFit="1" customWidth="1"/>
    <col min="1026" max="1026" width="13.5703125" style="10" bestFit="1" customWidth="1"/>
    <col min="1027" max="1027" width="14" style="10" bestFit="1" customWidth="1"/>
    <col min="1028" max="1029" width="15" style="10" customWidth="1"/>
    <col min="1030" max="1030" width="14" style="10" bestFit="1" customWidth="1"/>
    <col min="1031" max="1031" width="12.85546875" style="10" bestFit="1" customWidth="1"/>
    <col min="1032" max="1032" width="14" style="10" bestFit="1" customWidth="1"/>
    <col min="1033" max="1276" width="9.140625" style="10"/>
    <col min="1277" max="1277" width="5" style="10" customWidth="1"/>
    <col min="1278" max="1278" width="26.5703125" style="10" customWidth="1"/>
    <col min="1279" max="1279" width="0" style="10" hidden="1" customWidth="1"/>
    <col min="1280" max="1280" width="14" style="10" bestFit="1" customWidth="1"/>
    <col min="1281" max="1281" width="12.85546875" style="10" bestFit="1" customWidth="1"/>
    <col min="1282" max="1282" width="13.5703125" style="10" bestFit="1" customWidth="1"/>
    <col min="1283" max="1283" width="14" style="10" bestFit="1" customWidth="1"/>
    <col min="1284" max="1285" width="15" style="10" customWidth="1"/>
    <col min="1286" max="1286" width="14" style="10" bestFit="1" customWidth="1"/>
    <col min="1287" max="1287" width="12.85546875" style="10" bestFit="1" customWidth="1"/>
    <col min="1288" max="1288" width="14" style="10" bestFit="1" customWidth="1"/>
    <col min="1289" max="1532" width="9.140625" style="10"/>
    <col min="1533" max="1533" width="5" style="10" customWidth="1"/>
    <col min="1534" max="1534" width="26.5703125" style="10" customWidth="1"/>
    <col min="1535" max="1535" width="0" style="10" hidden="1" customWidth="1"/>
    <col min="1536" max="1536" width="14" style="10" bestFit="1" customWidth="1"/>
    <col min="1537" max="1537" width="12.85546875" style="10" bestFit="1" customWidth="1"/>
    <col min="1538" max="1538" width="13.5703125" style="10" bestFit="1" customWidth="1"/>
    <col min="1539" max="1539" width="14" style="10" bestFit="1" customWidth="1"/>
    <col min="1540" max="1541" width="15" style="10" customWidth="1"/>
    <col min="1542" max="1542" width="14" style="10" bestFit="1" customWidth="1"/>
    <col min="1543" max="1543" width="12.85546875" style="10" bestFit="1" customWidth="1"/>
    <col min="1544" max="1544" width="14" style="10" bestFit="1" customWidth="1"/>
    <col min="1545" max="1788" width="9.140625" style="10"/>
    <col min="1789" max="1789" width="5" style="10" customWidth="1"/>
    <col min="1790" max="1790" width="26.5703125" style="10" customWidth="1"/>
    <col min="1791" max="1791" width="0" style="10" hidden="1" customWidth="1"/>
    <col min="1792" max="1792" width="14" style="10" bestFit="1" customWidth="1"/>
    <col min="1793" max="1793" width="12.85546875" style="10" bestFit="1" customWidth="1"/>
    <col min="1794" max="1794" width="13.5703125" style="10" bestFit="1" customWidth="1"/>
    <col min="1795" max="1795" width="14" style="10" bestFit="1" customWidth="1"/>
    <col min="1796" max="1797" width="15" style="10" customWidth="1"/>
    <col min="1798" max="1798" width="14" style="10" bestFit="1" customWidth="1"/>
    <col min="1799" max="1799" width="12.85546875" style="10" bestFit="1" customWidth="1"/>
    <col min="1800" max="1800" width="14" style="10" bestFit="1" customWidth="1"/>
    <col min="1801" max="2044" width="9.140625" style="10"/>
    <col min="2045" max="2045" width="5" style="10" customWidth="1"/>
    <col min="2046" max="2046" width="26.5703125" style="10" customWidth="1"/>
    <col min="2047" max="2047" width="0" style="10" hidden="1" customWidth="1"/>
    <col min="2048" max="2048" width="14" style="10" bestFit="1" customWidth="1"/>
    <col min="2049" max="2049" width="12.85546875" style="10" bestFit="1" customWidth="1"/>
    <col min="2050" max="2050" width="13.5703125" style="10" bestFit="1" customWidth="1"/>
    <col min="2051" max="2051" width="14" style="10" bestFit="1" customWidth="1"/>
    <col min="2052" max="2053" width="15" style="10" customWidth="1"/>
    <col min="2054" max="2054" width="14" style="10" bestFit="1" customWidth="1"/>
    <col min="2055" max="2055" width="12.85546875" style="10" bestFit="1" customWidth="1"/>
    <col min="2056" max="2056" width="14" style="10" bestFit="1" customWidth="1"/>
    <col min="2057" max="2300" width="9.140625" style="10"/>
    <col min="2301" max="2301" width="5" style="10" customWidth="1"/>
    <col min="2302" max="2302" width="26.5703125" style="10" customWidth="1"/>
    <col min="2303" max="2303" width="0" style="10" hidden="1" customWidth="1"/>
    <col min="2304" max="2304" width="14" style="10" bestFit="1" customWidth="1"/>
    <col min="2305" max="2305" width="12.85546875" style="10" bestFit="1" customWidth="1"/>
    <col min="2306" max="2306" width="13.5703125" style="10" bestFit="1" customWidth="1"/>
    <col min="2307" max="2307" width="14" style="10" bestFit="1" customWidth="1"/>
    <col min="2308" max="2309" width="15" style="10" customWidth="1"/>
    <col min="2310" max="2310" width="14" style="10" bestFit="1" customWidth="1"/>
    <col min="2311" max="2311" width="12.85546875" style="10" bestFit="1" customWidth="1"/>
    <col min="2312" max="2312" width="14" style="10" bestFit="1" customWidth="1"/>
    <col min="2313" max="2556" width="9.140625" style="10"/>
    <col min="2557" max="2557" width="5" style="10" customWidth="1"/>
    <col min="2558" max="2558" width="26.5703125" style="10" customWidth="1"/>
    <col min="2559" max="2559" width="0" style="10" hidden="1" customWidth="1"/>
    <col min="2560" max="2560" width="14" style="10" bestFit="1" customWidth="1"/>
    <col min="2561" max="2561" width="12.85546875" style="10" bestFit="1" customWidth="1"/>
    <col min="2562" max="2562" width="13.5703125" style="10" bestFit="1" customWidth="1"/>
    <col min="2563" max="2563" width="14" style="10" bestFit="1" customWidth="1"/>
    <col min="2564" max="2565" width="15" style="10" customWidth="1"/>
    <col min="2566" max="2566" width="14" style="10" bestFit="1" customWidth="1"/>
    <col min="2567" max="2567" width="12.85546875" style="10" bestFit="1" customWidth="1"/>
    <col min="2568" max="2568" width="14" style="10" bestFit="1" customWidth="1"/>
    <col min="2569" max="2812" width="9.140625" style="10"/>
    <col min="2813" max="2813" width="5" style="10" customWidth="1"/>
    <col min="2814" max="2814" width="26.5703125" style="10" customWidth="1"/>
    <col min="2815" max="2815" width="0" style="10" hidden="1" customWidth="1"/>
    <col min="2816" max="2816" width="14" style="10" bestFit="1" customWidth="1"/>
    <col min="2817" max="2817" width="12.85546875" style="10" bestFit="1" customWidth="1"/>
    <col min="2818" max="2818" width="13.5703125" style="10" bestFit="1" customWidth="1"/>
    <col min="2819" max="2819" width="14" style="10" bestFit="1" customWidth="1"/>
    <col min="2820" max="2821" width="15" style="10" customWidth="1"/>
    <col min="2822" max="2822" width="14" style="10" bestFit="1" customWidth="1"/>
    <col min="2823" max="2823" width="12.85546875" style="10" bestFit="1" customWidth="1"/>
    <col min="2824" max="2824" width="14" style="10" bestFit="1" customWidth="1"/>
    <col min="2825" max="3068" width="9.140625" style="10"/>
    <col min="3069" max="3069" width="5" style="10" customWidth="1"/>
    <col min="3070" max="3070" width="26.5703125" style="10" customWidth="1"/>
    <col min="3071" max="3071" width="0" style="10" hidden="1" customWidth="1"/>
    <col min="3072" max="3072" width="14" style="10" bestFit="1" customWidth="1"/>
    <col min="3073" max="3073" width="12.85546875" style="10" bestFit="1" customWidth="1"/>
    <col min="3074" max="3074" width="13.5703125" style="10" bestFit="1" customWidth="1"/>
    <col min="3075" max="3075" width="14" style="10" bestFit="1" customWidth="1"/>
    <col min="3076" max="3077" width="15" style="10" customWidth="1"/>
    <col min="3078" max="3078" width="14" style="10" bestFit="1" customWidth="1"/>
    <col min="3079" max="3079" width="12.85546875" style="10" bestFit="1" customWidth="1"/>
    <col min="3080" max="3080" width="14" style="10" bestFit="1" customWidth="1"/>
    <col min="3081" max="3324" width="9.140625" style="10"/>
    <col min="3325" max="3325" width="5" style="10" customWidth="1"/>
    <col min="3326" max="3326" width="26.5703125" style="10" customWidth="1"/>
    <col min="3327" max="3327" width="0" style="10" hidden="1" customWidth="1"/>
    <col min="3328" max="3328" width="14" style="10" bestFit="1" customWidth="1"/>
    <col min="3329" max="3329" width="12.85546875" style="10" bestFit="1" customWidth="1"/>
    <col min="3330" max="3330" width="13.5703125" style="10" bestFit="1" customWidth="1"/>
    <col min="3331" max="3331" width="14" style="10" bestFit="1" customWidth="1"/>
    <col min="3332" max="3333" width="15" style="10" customWidth="1"/>
    <col min="3334" max="3334" width="14" style="10" bestFit="1" customWidth="1"/>
    <col min="3335" max="3335" width="12.85546875" style="10" bestFit="1" customWidth="1"/>
    <col min="3336" max="3336" width="14" style="10" bestFit="1" customWidth="1"/>
    <col min="3337" max="3580" width="9.140625" style="10"/>
    <col min="3581" max="3581" width="5" style="10" customWidth="1"/>
    <col min="3582" max="3582" width="26.5703125" style="10" customWidth="1"/>
    <col min="3583" max="3583" width="0" style="10" hidden="1" customWidth="1"/>
    <col min="3584" max="3584" width="14" style="10" bestFit="1" customWidth="1"/>
    <col min="3585" max="3585" width="12.85546875" style="10" bestFit="1" customWidth="1"/>
    <col min="3586" max="3586" width="13.5703125" style="10" bestFit="1" customWidth="1"/>
    <col min="3587" max="3587" width="14" style="10" bestFit="1" customWidth="1"/>
    <col min="3588" max="3589" width="15" style="10" customWidth="1"/>
    <col min="3590" max="3590" width="14" style="10" bestFit="1" customWidth="1"/>
    <col min="3591" max="3591" width="12.85546875" style="10" bestFit="1" customWidth="1"/>
    <col min="3592" max="3592" width="14" style="10" bestFit="1" customWidth="1"/>
    <col min="3593" max="3836" width="9.140625" style="10"/>
    <col min="3837" max="3837" width="5" style="10" customWidth="1"/>
    <col min="3838" max="3838" width="26.5703125" style="10" customWidth="1"/>
    <col min="3839" max="3839" width="0" style="10" hidden="1" customWidth="1"/>
    <col min="3840" max="3840" width="14" style="10" bestFit="1" customWidth="1"/>
    <col min="3841" max="3841" width="12.85546875" style="10" bestFit="1" customWidth="1"/>
    <col min="3842" max="3842" width="13.5703125" style="10" bestFit="1" customWidth="1"/>
    <col min="3843" max="3843" width="14" style="10" bestFit="1" customWidth="1"/>
    <col min="3844" max="3845" width="15" style="10" customWidth="1"/>
    <col min="3846" max="3846" width="14" style="10" bestFit="1" customWidth="1"/>
    <col min="3847" max="3847" width="12.85546875" style="10" bestFit="1" customWidth="1"/>
    <col min="3848" max="3848" width="14" style="10" bestFit="1" customWidth="1"/>
    <col min="3849" max="4092" width="9.140625" style="10"/>
    <col min="4093" max="4093" width="5" style="10" customWidth="1"/>
    <col min="4094" max="4094" width="26.5703125" style="10" customWidth="1"/>
    <col min="4095" max="4095" width="0" style="10" hidden="1" customWidth="1"/>
    <col min="4096" max="4096" width="14" style="10" bestFit="1" customWidth="1"/>
    <col min="4097" max="4097" width="12.85546875" style="10" bestFit="1" customWidth="1"/>
    <col min="4098" max="4098" width="13.5703125" style="10" bestFit="1" customWidth="1"/>
    <col min="4099" max="4099" width="14" style="10" bestFit="1" customWidth="1"/>
    <col min="4100" max="4101" width="15" style="10" customWidth="1"/>
    <col min="4102" max="4102" width="14" style="10" bestFit="1" customWidth="1"/>
    <col min="4103" max="4103" width="12.85546875" style="10" bestFit="1" customWidth="1"/>
    <col min="4104" max="4104" width="14" style="10" bestFit="1" customWidth="1"/>
    <col min="4105" max="4348" width="9.140625" style="10"/>
    <col min="4349" max="4349" width="5" style="10" customWidth="1"/>
    <col min="4350" max="4350" width="26.5703125" style="10" customWidth="1"/>
    <col min="4351" max="4351" width="0" style="10" hidden="1" customWidth="1"/>
    <col min="4352" max="4352" width="14" style="10" bestFit="1" customWidth="1"/>
    <col min="4353" max="4353" width="12.85546875" style="10" bestFit="1" customWidth="1"/>
    <col min="4354" max="4354" width="13.5703125" style="10" bestFit="1" customWidth="1"/>
    <col min="4355" max="4355" width="14" style="10" bestFit="1" customWidth="1"/>
    <col min="4356" max="4357" width="15" style="10" customWidth="1"/>
    <col min="4358" max="4358" width="14" style="10" bestFit="1" customWidth="1"/>
    <col min="4359" max="4359" width="12.85546875" style="10" bestFit="1" customWidth="1"/>
    <col min="4360" max="4360" width="14" style="10" bestFit="1" customWidth="1"/>
    <col min="4361" max="4604" width="9.140625" style="10"/>
    <col min="4605" max="4605" width="5" style="10" customWidth="1"/>
    <col min="4606" max="4606" width="26.5703125" style="10" customWidth="1"/>
    <col min="4607" max="4607" width="0" style="10" hidden="1" customWidth="1"/>
    <col min="4608" max="4608" width="14" style="10" bestFit="1" customWidth="1"/>
    <col min="4609" max="4609" width="12.85546875" style="10" bestFit="1" customWidth="1"/>
    <col min="4610" max="4610" width="13.5703125" style="10" bestFit="1" customWidth="1"/>
    <col min="4611" max="4611" width="14" style="10" bestFit="1" customWidth="1"/>
    <col min="4612" max="4613" width="15" style="10" customWidth="1"/>
    <col min="4614" max="4614" width="14" style="10" bestFit="1" customWidth="1"/>
    <col min="4615" max="4615" width="12.85546875" style="10" bestFit="1" customWidth="1"/>
    <col min="4616" max="4616" width="14" style="10" bestFit="1" customWidth="1"/>
    <col min="4617" max="4860" width="9.140625" style="10"/>
    <col min="4861" max="4861" width="5" style="10" customWidth="1"/>
    <col min="4862" max="4862" width="26.5703125" style="10" customWidth="1"/>
    <col min="4863" max="4863" width="0" style="10" hidden="1" customWidth="1"/>
    <col min="4864" max="4864" width="14" style="10" bestFit="1" customWidth="1"/>
    <col min="4865" max="4865" width="12.85546875" style="10" bestFit="1" customWidth="1"/>
    <col min="4866" max="4866" width="13.5703125" style="10" bestFit="1" customWidth="1"/>
    <col min="4867" max="4867" width="14" style="10" bestFit="1" customWidth="1"/>
    <col min="4868" max="4869" width="15" style="10" customWidth="1"/>
    <col min="4870" max="4870" width="14" style="10" bestFit="1" customWidth="1"/>
    <col min="4871" max="4871" width="12.85546875" style="10" bestFit="1" customWidth="1"/>
    <col min="4872" max="4872" width="14" style="10" bestFit="1" customWidth="1"/>
    <col min="4873" max="5116" width="9.140625" style="10"/>
    <col min="5117" max="5117" width="5" style="10" customWidth="1"/>
    <col min="5118" max="5118" width="26.5703125" style="10" customWidth="1"/>
    <col min="5119" max="5119" width="0" style="10" hidden="1" customWidth="1"/>
    <col min="5120" max="5120" width="14" style="10" bestFit="1" customWidth="1"/>
    <col min="5121" max="5121" width="12.85546875" style="10" bestFit="1" customWidth="1"/>
    <col min="5122" max="5122" width="13.5703125" style="10" bestFit="1" customWidth="1"/>
    <col min="5123" max="5123" width="14" style="10" bestFit="1" customWidth="1"/>
    <col min="5124" max="5125" width="15" style="10" customWidth="1"/>
    <col min="5126" max="5126" width="14" style="10" bestFit="1" customWidth="1"/>
    <col min="5127" max="5127" width="12.85546875" style="10" bestFit="1" customWidth="1"/>
    <col min="5128" max="5128" width="14" style="10" bestFit="1" customWidth="1"/>
    <col min="5129" max="5372" width="9.140625" style="10"/>
    <col min="5373" max="5373" width="5" style="10" customWidth="1"/>
    <col min="5374" max="5374" width="26.5703125" style="10" customWidth="1"/>
    <col min="5375" max="5375" width="0" style="10" hidden="1" customWidth="1"/>
    <col min="5376" max="5376" width="14" style="10" bestFit="1" customWidth="1"/>
    <col min="5377" max="5377" width="12.85546875" style="10" bestFit="1" customWidth="1"/>
    <col min="5378" max="5378" width="13.5703125" style="10" bestFit="1" customWidth="1"/>
    <col min="5379" max="5379" width="14" style="10" bestFit="1" customWidth="1"/>
    <col min="5380" max="5381" width="15" style="10" customWidth="1"/>
    <col min="5382" max="5382" width="14" style="10" bestFit="1" customWidth="1"/>
    <col min="5383" max="5383" width="12.85546875" style="10" bestFit="1" customWidth="1"/>
    <col min="5384" max="5384" width="14" style="10" bestFit="1" customWidth="1"/>
    <col min="5385" max="5628" width="9.140625" style="10"/>
    <col min="5629" max="5629" width="5" style="10" customWidth="1"/>
    <col min="5630" max="5630" width="26.5703125" style="10" customWidth="1"/>
    <col min="5631" max="5631" width="0" style="10" hidden="1" customWidth="1"/>
    <col min="5632" max="5632" width="14" style="10" bestFit="1" customWidth="1"/>
    <col min="5633" max="5633" width="12.85546875" style="10" bestFit="1" customWidth="1"/>
    <col min="5634" max="5634" width="13.5703125" style="10" bestFit="1" customWidth="1"/>
    <col min="5635" max="5635" width="14" style="10" bestFit="1" customWidth="1"/>
    <col min="5636" max="5637" width="15" style="10" customWidth="1"/>
    <col min="5638" max="5638" width="14" style="10" bestFit="1" customWidth="1"/>
    <col min="5639" max="5639" width="12.85546875" style="10" bestFit="1" customWidth="1"/>
    <col min="5640" max="5640" width="14" style="10" bestFit="1" customWidth="1"/>
    <col min="5641" max="5884" width="9.140625" style="10"/>
    <col min="5885" max="5885" width="5" style="10" customWidth="1"/>
    <col min="5886" max="5886" width="26.5703125" style="10" customWidth="1"/>
    <col min="5887" max="5887" width="0" style="10" hidden="1" customWidth="1"/>
    <col min="5888" max="5888" width="14" style="10" bestFit="1" customWidth="1"/>
    <col min="5889" max="5889" width="12.85546875" style="10" bestFit="1" customWidth="1"/>
    <col min="5890" max="5890" width="13.5703125" style="10" bestFit="1" customWidth="1"/>
    <col min="5891" max="5891" width="14" style="10" bestFit="1" customWidth="1"/>
    <col min="5892" max="5893" width="15" style="10" customWidth="1"/>
    <col min="5894" max="5894" width="14" style="10" bestFit="1" customWidth="1"/>
    <col min="5895" max="5895" width="12.85546875" style="10" bestFit="1" customWidth="1"/>
    <col min="5896" max="5896" width="14" style="10" bestFit="1" customWidth="1"/>
    <col min="5897" max="6140" width="9.140625" style="10"/>
    <col min="6141" max="6141" width="5" style="10" customWidth="1"/>
    <col min="6142" max="6142" width="26.5703125" style="10" customWidth="1"/>
    <col min="6143" max="6143" width="0" style="10" hidden="1" customWidth="1"/>
    <col min="6144" max="6144" width="14" style="10" bestFit="1" customWidth="1"/>
    <col min="6145" max="6145" width="12.85546875" style="10" bestFit="1" customWidth="1"/>
    <col min="6146" max="6146" width="13.5703125" style="10" bestFit="1" customWidth="1"/>
    <col min="6147" max="6147" width="14" style="10" bestFit="1" customWidth="1"/>
    <col min="6148" max="6149" width="15" style="10" customWidth="1"/>
    <col min="6150" max="6150" width="14" style="10" bestFit="1" customWidth="1"/>
    <col min="6151" max="6151" width="12.85546875" style="10" bestFit="1" customWidth="1"/>
    <col min="6152" max="6152" width="14" style="10" bestFit="1" customWidth="1"/>
    <col min="6153" max="6396" width="9.140625" style="10"/>
    <col min="6397" max="6397" width="5" style="10" customWidth="1"/>
    <col min="6398" max="6398" width="26.5703125" style="10" customWidth="1"/>
    <col min="6399" max="6399" width="0" style="10" hidden="1" customWidth="1"/>
    <col min="6400" max="6400" width="14" style="10" bestFit="1" customWidth="1"/>
    <col min="6401" max="6401" width="12.85546875" style="10" bestFit="1" customWidth="1"/>
    <col min="6402" max="6402" width="13.5703125" style="10" bestFit="1" customWidth="1"/>
    <col min="6403" max="6403" width="14" style="10" bestFit="1" customWidth="1"/>
    <col min="6404" max="6405" width="15" style="10" customWidth="1"/>
    <col min="6406" max="6406" width="14" style="10" bestFit="1" customWidth="1"/>
    <col min="6407" max="6407" width="12.85546875" style="10" bestFit="1" customWidth="1"/>
    <col min="6408" max="6408" width="14" style="10" bestFit="1" customWidth="1"/>
    <col min="6409" max="6652" width="9.140625" style="10"/>
    <col min="6653" max="6653" width="5" style="10" customWidth="1"/>
    <col min="6654" max="6654" width="26.5703125" style="10" customWidth="1"/>
    <col min="6655" max="6655" width="0" style="10" hidden="1" customWidth="1"/>
    <col min="6656" max="6656" width="14" style="10" bestFit="1" customWidth="1"/>
    <col min="6657" max="6657" width="12.85546875" style="10" bestFit="1" customWidth="1"/>
    <col min="6658" max="6658" width="13.5703125" style="10" bestFit="1" customWidth="1"/>
    <col min="6659" max="6659" width="14" style="10" bestFit="1" customWidth="1"/>
    <col min="6660" max="6661" width="15" style="10" customWidth="1"/>
    <col min="6662" max="6662" width="14" style="10" bestFit="1" customWidth="1"/>
    <col min="6663" max="6663" width="12.85546875" style="10" bestFit="1" customWidth="1"/>
    <col min="6664" max="6664" width="14" style="10" bestFit="1" customWidth="1"/>
    <col min="6665" max="6908" width="9.140625" style="10"/>
    <col min="6909" max="6909" width="5" style="10" customWidth="1"/>
    <col min="6910" max="6910" width="26.5703125" style="10" customWidth="1"/>
    <col min="6911" max="6911" width="0" style="10" hidden="1" customWidth="1"/>
    <col min="6912" max="6912" width="14" style="10" bestFit="1" customWidth="1"/>
    <col min="6913" max="6913" width="12.85546875" style="10" bestFit="1" customWidth="1"/>
    <col min="6914" max="6914" width="13.5703125" style="10" bestFit="1" customWidth="1"/>
    <col min="6915" max="6915" width="14" style="10" bestFit="1" customWidth="1"/>
    <col min="6916" max="6917" width="15" style="10" customWidth="1"/>
    <col min="6918" max="6918" width="14" style="10" bestFit="1" customWidth="1"/>
    <col min="6919" max="6919" width="12.85546875" style="10" bestFit="1" customWidth="1"/>
    <col min="6920" max="6920" width="14" style="10" bestFit="1" customWidth="1"/>
    <col min="6921" max="7164" width="9.140625" style="10"/>
    <col min="7165" max="7165" width="5" style="10" customWidth="1"/>
    <col min="7166" max="7166" width="26.5703125" style="10" customWidth="1"/>
    <col min="7167" max="7167" width="0" style="10" hidden="1" customWidth="1"/>
    <col min="7168" max="7168" width="14" style="10" bestFit="1" customWidth="1"/>
    <col min="7169" max="7169" width="12.85546875" style="10" bestFit="1" customWidth="1"/>
    <col min="7170" max="7170" width="13.5703125" style="10" bestFit="1" customWidth="1"/>
    <col min="7171" max="7171" width="14" style="10" bestFit="1" customWidth="1"/>
    <col min="7172" max="7173" width="15" style="10" customWidth="1"/>
    <col min="7174" max="7174" width="14" style="10" bestFit="1" customWidth="1"/>
    <col min="7175" max="7175" width="12.85546875" style="10" bestFit="1" customWidth="1"/>
    <col min="7176" max="7176" width="14" style="10" bestFit="1" customWidth="1"/>
    <col min="7177" max="7420" width="9.140625" style="10"/>
    <col min="7421" max="7421" width="5" style="10" customWidth="1"/>
    <col min="7422" max="7422" width="26.5703125" style="10" customWidth="1"/>
    <col min="7423" max="7423" width="0" style="10" hidden="1" customWidth="1"/>
    <col min="7424" max="7424" width="14" style="10" bestFit="1" customWidth="1"/>
    <col min="7425" max="7425" width="12.85546875" style="10" bestFit="1" customWidth="1"/>
    <col min="7426" max="7426" width="13.5703125" style="10" bestFit="1" customWidth="1"/>
    <col min="7427" max="7427" width="14" style="10" bestFit="1" customWidth="1"/>
    <col min="7428" max="7429" width="15" style="10" customWidth="1"/>
    <col min="7430" max="7430" width="14" style="10" bestFit="1" customWidth="1"/>
    <col min="7431" max="7431" width="12.85546875" style="10" bestFit="1" customWidth="1"/>
    <col min="7432" max="7432" width="14" style="10" bestFit="1" customWidth="1"/>
    <col min="7433" max="7676" width="9.140625" style="10"/>
    <col min="7677" max="7677" width="5" style="10" customWidth="1"/>
    <col min="7678" max="7678" width="26.5703125" style="10" customWidth="1"/>
    <col min="7679" max="7679" width="0" style="10" hidden="1" customWidth="1"/>
    <col min="7680" max="7680" width="14" style="10" bestFit="1" customWidth="1"/>
    <col min="7681" max="7681" width="12.85546875" style="10" bestFit="1" customWidth="1"/>
    <col min="7682" max="7682" width="13.5703125" style="10" bestFit="1" customWidth="1"/>
    <col min="7683" max="7683" width="14" style="10" bestFit="1" customWidth="1"/>
    <col min="7684" max="7685" width="15" style="10" customWidth="1"/>
    <col min="7686" max="7686" width="14" style="10" bestFit="1" customWidth="1"/>
    <col min="7687" max="7687" width="12.85546875" style="10" bestFit="1" customWidth="1"/>
    <col min="7688" max="7688" width="14" style="10" bestFit="1" customWidth="1"/>
    <col min="7689" max="7932" width="9.140625" style="10"/>
    <col min="7933" max="7933" width="5" style="10" customWidth="1"/>
    <col min="7934" max="7934" width="26.5703125" style="10" customWidth="1"/>
    <col min="7935" max="7935" width="0" style="10" hidden="1" customWidth="1"/>
    <col min="7936" max="7936" width="14" style="10" bestFit="1" customWidth="1"/>
    <col min="7937" max="7937" width="12.85546875" style="10" bestFit="1" customWidth="1"/>
    <col min="7938" max="7938" width="13.5703125" style="10" bestFit="1" customWidth="1"/>
    <col min="7939" max="7939" width="14" style="10" bestFit="1" customWidth="1"/>
    <col min="7940" max="7941" width="15" style="10" customWidth="1"/>
    <col min="7942" max="7942" width="14" style="10" bestFit="1" customWidth="1"/>
    <col min="7943" max="7943" width="12.85546875" style="10" bestFit="1" customWidth="1"/>
    <col min="7944" max="7944" width="14" style="10" bestFit="1" customWidth="1"/>
    <col min="7945" max="8188" width="9.140625" style="10"/>
    <col min="8189" max="8189" width="5" style="10" customWidth="1"/>
    <col min="8190" max="8190" width="26.5703125" style="10" customWidth="1"/>
    <col min="8191" max="8191" width="0" style="10" hidden="1" customWidth="1"/>
    <col min="8192" max="8192" width="14" style="10" bestFit="1" customWidth="1"/>
    <col min="8193" max="8193" width="12.85546875" style="10" bestFit="1" customWidth="1"/>
    <col min="8194" max="8194" width="13.5703125" style="10" bestFit="1" customWidth="1"/>
    <col min="8195" max="8195" width="14" style="10" bestFit="1" customWidth="1"/>
    <col min="8196" max="8197" width="15" style="10" customWidth="1"/>
    <col min="8198" max="8198" width="14" style="10" bestFit="1" customWidth="1"/>
    <col min="8199" max="8199" width="12.85546875" style="10" bestFit="1" customWidth="1"/>
    <col min="8200" max="8200" width="14" style="10" bestFit="1" customWidth="1"/>
    <col min="8201" max="8444" width="9.140625" style="10"/>
    <col min="8445" max="8445" width="5" style="10" customWidth="1"/>
    <col min="8446" max="8446" width="26.5703125" style="10" customWidth="1"/>
    <col min="8447" max="8447" width="0" style="10" hidden="1" customWidth="1"/>
    <col min="8448" max="8448" width="14" style="10" bestFit="1" customWidth="1"/>
    <col min="8449" max="8449" width="12.85546875" style="10" bestFit="1" customWidth="1"/>
    <col min="8450" max="8450" width="13.5703125" style="10" bestFit="1" customWidth="1"/>
    <col min="8451" max="8451" width="14" style="10" bestFit="1" customWidth="1"/>
    <col min="8452" max="8453" width="15" style="10" customWidth="1"/>
    <col min="8454" max="8454" width="14" style="10" bestFit="1" customWidth="1"/>
    <col min="8455" max="8455" width="12.85546875" style="10" bestFit="1" customWidth="1"/>
    <col min="8456" max="8456" width="14" style="10" bestFit="1" customWidth="1"/>
    <col min="8457" max="8700" width="9.140625" style="10"/>
    <col min="8701" max="8701" width="5" style="10" customWidth="1"/>
    <col min="8702" max="8702" width="26.5703125" style="10" customWidth="1"/>
    <col min="8703" max="8703" width="0" style="10" hidden="1" customWidth="1"/>
    <col min="8704" max="8704" width="14" style="10" bestFit="1" customWidth="1"/>
    <col min="8705" max="8705" width="12.85546875" style="10" bestFit="1" customWidth="1"/>
    <col min="8706" max="8706" width="13.5703125" style="10" bestFit="1" customWidth="1"/>
    <col min="8707" max="8707" width="14" style="10" bestFit="1" customWidth="1"/>
    <col min="8708" max="8709" width="15" style="10" customWidth="1"/>
    <col min="8710" max="8710" width="14" style="10" bestFit="1" customWidth="1"/>
    <col min="8711" max="8711" width="12.85546875" style="10" bestFit="1" customWidth="1"/>
    <col min="8712" max="8712" width="14" style="10" bestFit="1" customWidth="1"/>
    <col min="8713" max="8956" width="9.140625" style="10"/>
    <col min="8957" max="8957" width="5" style="10" customWidth="1"/>
    <col min="8958" max="8958" width="26.5703125" style="10" customWidth="1"/>
    <col min="8959" max="8959" width="0" style="10" hidden="1" customWidth="1"/>
    <col min="8960" max="8960" width="14" style="10" bestFit="1" customWidth="1"/>
    <col min="8961" max="8961" width="12.85546875" style="10" bestFit="1" customWidth="1"/>
    <col min="8962" max="8962" width="13.5703125" style="10" bestFit="1" customWidth="1"/>
    <col min="8963" max="8963" width="14" style="10" bestFit="1" customWidth="1"/>
    <col min="8964" max="8965" width="15" style="10" customWidth="1"/>
    <col min="8966" max="8966" width="14" style="10" bestFit="1" customWidth="1"/>
    <col min="8967" max="8967" width="12.85546875" style="10" bestFit="1" customWidth="1"/>
    <col min="8968" max="8968" width="14" style="10" bestFit="1" customWidth="1"/>
    <col min="8969" max="9212" width="9.140625" style="10"/>
    <col min="9213" max="9213" width="5" style="10" customWidth="1"/>
    <col min="9214" max="9214" width="26.5703125" style="10" customWidth="1"/>
    <col min="9215" max="9215" width="0" style="10" hidden="1" customWidth="1"/>
    <col min="9216" max="9216" width="14" style="10" bestFit="1" customWidth="1"/>
    <col min="9217" max="9217" width="12.85546875" style="10" bestFit="1" customWidth="1"/>
    <col min="9218" max="9218" width="13.5703125" style="10" bestFit="1" customWidth="1"/>
    <col min="9219" max="9219" width="14" style="10" bestFit="1" customWidth="1"/>
    <col min="9220" max="9221" width="15" style="10" customWidth="1"/>
    <col min="9222" max="9222" width="14" style="10" bestFit="1" customWidth="1"/>
    <col min="9223" max="9223" width="12.85546875" style="10" bestFit="1" customWidth="1"/>
    <col min="9224" max="9224" width="14" style="10" bestFit="1" customWidth="1"/>
    <col min="9225" max="9468" width="9.140625" style="10"/>
    <col min="9469" max="9469" width="5" style="10" customWidth="1"/>
    <col min="9470" max="9470" width="26.5703125" style="10" customWidth="1"/>
    <col min="9471" max="9471" width="0" style="10" hidden="1" customWidth="1"/>
    <col min="9472" max="9472" width="14" style="10" bestFit="1" customWidth="1"/>
    <col min="9473" max="9473" width="12.85546875" style="10" bestFit="1" customWidth="1"/>
    <col min="9474" max="9474" width="13.5703125" style="10" bestFit="1" customWidth="1"/>
    <col min="9475" max="9475" width="14" style="10" bestFit="1" customWidth="1"/>
    <col min="9476" max="9477" width="15" style="10" customWidth="1"/>
    <col min="9478" max="9478" width="14" style="10" bestFit="1" customWidth="1"/>
    <col min="9479" max="9479" width="12.85546875" style="10" bestFit="1" customWidth="1"/>
    <col min="9480" max="9480" width="14" style="10" bestFit="1" customWidth="1"/>
    <col min="9481" max="9724" width="9.140625" style="10"/>
    <col min="9725" max="9725" width="5" style="10" customWidth="1"/>
    <col min="9726" max="9726" width="26.5703125" style="10" customWidth="1"/>
    <col min="9727" max="9727" width="0" style="10" hidden="1" customWidth="1"/>
    <col min="9728" max="9728" width="14" style="10" bestFit="1" customWidth="1"/>
    <col min="9729" max="9729" width="12.85546875" style="10" bestFit="1" customWidth="1"/>
    <col min="9730" max="9730" width="13.5703125" style="10" bestFit="1" customWidth="1"/>
    <col min="9731" max="9731" width="14" style="10" bestFit="1" customWidth="1"/>
    <col min="9732" max="9733" width="15" style="10" customWidth="1"/>
    <col min="9734" max="9734" width="14" style="10" bestFit="1" customWidth="1"/>
    <col min="9735" max="9735" width="12.85546875" style="10" bestFit="1" customWidth="1"/>
    <col min="9736" max="9736" width="14" style="10" bestFit="1" customWidth="1"/>
    <col min="9737" max="9980" width="9.140625" style="10"/>
    <col min="9981" max="9981" width="5" style="10" customWidth="1"/>
    <col min="9982" max="9982" width="26.5703125" style="10" customWidth="1"/>
    <col min="9983" max="9983" width="0" style="10" hidden="1" customWidth="1"/>
    <col min="9984" max="9984" width="14" style="10" bestFit="1" customWidth="1"/>
    <col min="9985" max="9985" width="12.85546875" style="10" bestFit="1" customWidth="1"/>
    <col min="9986" max="9986" width="13.5703125" style="10" bestFit="1" customWidth="1"/>
    <col min="9987" max="9987" width="14" style="10" bestFit="1" customWidth="1"/>
    <col min="9988" max="9989" width="15" style="10" customWidth="1"/>
    <col min="9990" max="9990" width="14" style="10" bestFit="1" customWidth="1"/>
    <col min="9991" max="9991" width="12.85546875" style="10" bestFit="1" customWidth="1"/>
    <col min="9992" max="9992" width="14" style="10" bestFit="1" customWidth="1"/>
    <col min="9993" max="10236" width="9.140625" style="10"/>
    <col min="10237" max="10237" width="5" style="10" customWidth="1"/>
    <col min="10238" max="10238" width="26.5703125" style="10" customWidth="1"/>
    <col min="10239" max="10239" width="0" style="10" hidden="1" customWidth="1"/>
    <col min="10240" max="10240" width="14" style="10" bestFit="1" customWidth="1"/>
    <col min="10241" max="10241" width="12.85546875" style="10" bestFit="1" customWidth="1"/>
    <col min="10242" max="10242" width="13.5703125" style="10" bestFit="1" customWidth="1"/>
    <col min="10243" max="10243" width="14" style="10" bestFit="1" customWidth="1"/>
    <col min="10244" max="10245" width="15" style="10" customWidth="1"/>
    <col min="10246" max="10246" width="14" style="10" bestFit="1" customWidth="1"/>
    <col min="10247" max="10247" width="12.85546875" style="10" bestFit="1" customWidth="1"/>
    <col min="10248" max="10248" width="14" style="10" bestFit="1" customWidth="1"/>
    <col min="10249" max="10492" width="9.140625" style="10"/>
    <col min="10493" max="10493" width="5" style="10" customWidth="1"/>
    <col min="10494" max="10494" width="26.5703125" style="10" customWidth="1"/>
    <col min="10495" max="10495" width="0" style="10" hidden="1" customWidth="1"/>
    <col min="10496" max="10496" width="14" style="10" bestFit="1" customWidth="1"/>
    <col min="10497" max="10497" width="12.85546875" style="10" bestFit="1" customWidth="1"/>
    <col min="10498" max="10498" width="13.5703125" style="10" bestFit="1" customWidth="1"/>
    <col min="10499" max="10499" width="14" style="10" bestFit="1" customWidth="1"/>
    <col min="10500" max="10501" width="15" style="10" customWidth="1"/>
    <col min="10502" max="10502" width="14" style="10" bestFit="1" customWidth="1"/>
    <col min="10503" max="10503" width="12.85546875" style="10" bestFit="1" customWidth="1"/>
    <col min="10504" max="10504" width="14" style="10" bestFit="1" customWidth="1"/>
    <col min="10505" max="10748" width="9.140625" style="10"/>
    <col min="10749" max="10749" width="5" style="10" customWidth="1"/>
    <col min="10750" max="10750" width="26.5703125" style="10" customWidth="1"/>
    <col min="10751" max="10751" width="0" style="10" hidden="1" customWidth="1"/>
    <col min="10752" max="10752" width="14" style="10" bestFit="1" customWidth="1"/>
    <col min="10753" max="10753" width="12.85546875" style="10" bestFit="1" customWidth="1"/>
    <col min="10754" max="10754" width="13.5703125" style="10" bestFit="1" customWidth="1"/>
    <col min="10755" max="10755" width="14" style="10" bestFit="1" customWidth="1"/>
    <col min="10756" max="10757" width="15" style="10" customWidth="1"/>
    <col min="10758" max="10758" width="14" style="10" bestFit="1" customWidth="1"/>
    <col min="10759" max="10759" width="12.85546875" style="10" bestFit="1" customWidth="1"/>
    <col min="10760" max="10760" width="14" style="10" bestFit="1" customWidth="1"/>
    <col min="10761" max="11004" width="9.140625" style="10"/>
    <col min="11005" max="11005" width="5" style="10" customWidth="1"/>
    <col min="11006" max="11006" width="26.5703125" style="10" customWidth="1"/>
    <col min="11007" max="11007" width="0" style="10" hidden="1" customWidth="1"/>
    <col min="11008" max="11008" width="14" style="10" bestFit="1" customWidth="1"/>
    <col min="11009" max="11009" width="12.85546875" style="10" bestFit="1" customWidth="1"/>
    <col min="11010" max="11010" width="13.5703125" style="10" bestFit="1" customWidth="1"/>
    <col min="11011" max="11011" width="14" style="10" bestFit="1" customWidth="1"/>
    <col min="11012" max="11013" width="15" style="10" customWidth="1"/>
    <col min="11014" max="11014" width="14" style="10" bestFit="1" customWidth="1"/>
    <col min="11015" max="11015" width="12.85546875" style="10" bestFit="1" customWidth="1"/>
    <col min="11016" max="11016" width="14" style="10" bestFit="1" customWidth="1"/>
    <col min="11017" max="11260" width="9.140625" style="10"/>
    <col min="11261" max="11261" width="5" style="10" customWidth="1"/>
    <col min="11262" max="11262" width="26.5703125" style="10" customWidth="1"/>
    <col min="11263" max="11263" width="0" style="10" hidden="1" customWidth="1"/>
    <col min="11264" max="11264" width="14" style="10" bestFit="1" customWidth="1"/>
    <col min="11265" max="11265" width="12.85546875" style="10" bestFit="1" customWidth="1"/>
    <col min="11266" max="11266" width="13.5703125" style="10" bestFit="1" customWidth="1"/>
    <col min="11267" max="11267" width="14" style="10" bestFit="1" customWidth="1"/>
    <col min="11268" max="11269" width="15" style="10" customWidth="1"/>
    <col min="11270" max="11270" width="14" style="10" bestFit="1" customWidth="1"/>
    <col min="11271" max="11271" width="12.85546875" style="10" bestFit="1" customWidth="1"/>
    <col min="11272" max="11272" width="14" style="10" bestFit="1" customWidth="1"/>
    <col min="11273" max="11516" width="9.140625" style="10"/>
    <col min="11517" max="11517" width="5" style="10" customWidth="1"/>
    <col min="11518" max="11518" width="26.5703125" style="10" customWidth="1"/>
    <col min="11519" max="11519" width="0" style="10" hidden="1" customWidth="1"/>
    <col min="11520" max="11520" width="14" style="10" bestFit="1" customWidth="1"/>
    <col min="11521" max="11521" width="12.85546875" style="10" bestFit="1" customWidth="1"/>
    <col min="11522" max="11522" width="13.5703125" style="10" bestFit="1" customWidth="1"/>
    <col min="11523" max="11523" width="14" style="10" bestFit="1" customWidth="1"/>
    <col min="11524" max="11525" width="15" style="10" customWidth="1"/>
    <col min="11526" max="11526" width="14" style="10" bestFit="1" customWidth="1"/>
    <col min="11527" max="11527" width="12.85546875" style="10" bestFit="1" customWidth="1"/>
    <col min="11528" max="11528" width="14" style="10" bestFit="1" customWidth="1"/>
    <col min="11529" max="11772" width="9.140625" style="10"/>
    <col min="11773" max="11773" width="5" style="10" customWidth="1"/>
    <col min="11774" max="11774" width="26.5703125" style="10" customWidth="1"/>
    <col min="11775" max="11775" width="0" style="10" hidden="1" customWidth="1"/>
    <col min="11776" max="11776" width="14" style="10" bestFit="1" customWidth="1"/>
    <col min="11777" max="11777" width="12.85546875" style="10" bestFit="1" customWidth="1"/>
    <col min="11778" max="11778" width="13.5703125" style="10" bestFit="1" customWidth="1"/>
    <col min="11779" max="11779" width="14" style="10" bestFit="1" customWidth="1"/>
    <col min="11780" max="11781" width="15" style="10" customWidth="1"/>
    <col min="11782" max="11782" width="14" style="10" bestFit="1" customWidth="1"/>
    <col min="11783" max="11783" width="12.85546875" style="10" bestFit="1" customWidth="1"/>
    <col min="11784" max="11784" width="14" style="10" bestFit="1" customWidth="1"/>
    <col min="11785" max="12028" width="9.140625" style="10"/>
    <col min="12029" max="12029" width="5" style="10" customWidth="1"/>
    <col min="12030" max="12030" width="26.5703125" style="10" customWidth="1"/>
    <col min="12031" max="12031" width="0" style="10" hidden="1" customWidth="1"/>
    <col min="12032" max="12032" width="14" style="10" bestFit="1" customWidth="1"/>
    <col min="12033" max="12033" width="12.85546875" style="10" bestFit="1" customWidth="1"/>
    <col min="12034" max="12034" width="13.5703125" style="10" bestFit="1" customWidth="1"/>
    <col min="12035" max="12035" width="14" style="10" bestFit="1" customWidth="1"/>
    <col min="12036" max="12037" width="15" style="10" customWidth="1"/>
    <col min="12038" max="12038" width="14" style="10" bestFit="1" customWidth="1"/>
    <col min="12039" max="12039" width="12.85546875" style="10" bestFit="1" customWidth="1"/>
    <col min="12040" max="12040" width="14" style="10" bestFit="1" customWidth="1"/>
    <col min="12041" max="12284" width="9.140625" style="10"/>
    <col min="12285" max="12285" width="5" style="10" customWidth="1"/>
    <col min="12286" max="12286" width="26.5703125" style="10" customWidth="1"/>
    <col min="12287" max="12287" width="0" style="10" hidden="1" customWidth="1"/>
    <col min="12288" max="12288" width="14" style="10" bestFit="1" customWidth="1"/>
    <col min="12289" max="12289" width="12.85546875" style="10" bestFit="1" customWidth="1"/>
    <col min="12290" max="12290" width="13.5703125" style="10" bestFit="1" customWidth="1"/>
    <col min="12291" max="12291" width="14" style="10" bestFit="1" customWidth="1"/>
    <col min="12292" max="12293" width="15" style="10" customWidth="1"/>
    <col min="12294" max="12294" width="14" style="10" bestFit="1" customWidth="1"/>
    <col min="12295" max="12295" width="12.85546875" style="10" bestFit="1" customWidth="1"/>
    <col min="12296" max="12296" width="14" style="10" bestFit="1" customWidth="1"/>
    <col min="12297" max="12540" width="9.140625" style="10"/>
    <col min="12541" max="12541" width="5" style="10" customWidth="1"/>
    <col min="12542" max="12542" width="26.5703125" style="10" customWidth="1"/>
    <col min="12543" max="12543" width="0" style="10" hidden="1" customWidth="1"/>
    <col min="12544" max="12544" width="14" style="10" bestFit="1" customWidth="1"/>
    <col min="12545" max="12545" width="12.85546875" style="10" bestFit="1" customWidth="1"/>
    <col min="12546" max="12546" width="13.5703125" style="10" bestFit="1" customWidth="1"/>
    <col min="12547" max="12547" width="14" style="10" bestFit="1" customWidth="1"/>
    <col min="12548" max="12549" width="15" style="10" customWidth="1"/>
    <col min="12550" max="12550" width="14" style="10" bestFit="1" customWidth="1"/>
    <col min="12551" max="12551" width="12.85546875" style="10" bestFit="1" customWidth="1"/>
    <col min="12552" max="12552" width="14" style="10" bestFit="1" customWidth="1"/>
    <col min="12553" max="12796" width="9.140625" style="10"/>
    <col min="12797" max="12797" width="5" style="10" customWidth="1"/>
    <col min="12798" max="12798" width="26.5703125" style="10" customWidth="1"/>
    <col min="12799" max="12799" width="0" style="10" hidden="1" customWidth="1"/>
    <col min="12800" max="12800" width="14" style="10" bestFit="1" customWidth="1"/>
    <col min="12801" max="12801" width="12.85546875" style="10" bestFit="1" customWidth="1"/>
    <col min="12802" max="12802" width="13.5703125" style="10" bestFit="1" customWidth="1"/>
    <col min="12803" max="12803" width="14" style="10" bestFit="1" customWidth="1"/>
    <col min="12804" max="12805" width="15" style="10" customWidth="1"/>
    <col min="12806" max="12806" width="14" style="10" bestFit="1" customWidth="1"/>
    <col min="12807" max="12807" width="12.85546875" style="10" bestFit="1" customWidth="1"/>
    <col min="12808" max="12808" width="14" style="10" bestFit="1" customWidth="1"/>
    <col min="12809" max="13052" width="9.140625" style="10"/>
    <col min="13053" max="13053" width="5" style="10" customWidth="1"/>
    <col min="13054" max="13054" width="26.5703125" style="10" customWidth="1"/>
    <col min="13055" max="13055" width="0" style="10" hidden="1" customWidth="1"/>
    <col min="13056" max="13056" width="14" style="10" bestFit="1" customWidth="1"/>
    <col min="13057" max="13057" width="12.85546875" style="10" bestFit="1" customWidth="1"/>
    <col min="13058" max="13058" width="13.5703125" style="10" bestFit="1" customWidth="1"/>
    <col min="13059" max="13059" width="14" style="10" bestFit="1" customWidth="1"/>
    <col min="13060" max="13061" width="15" style="10" customWidth="1"/>
    <col min="13062" max="13062" width="14" style="10" bestFit="1" customWidth="1"/>
    <col min="13063" max="13063" width="12.85546875" style="10" bestFit="1" customWidth="1"/>
    <col min="13064" max="13064" width="14" style="10" bestFit="1" customWidth="1"/>
    <col min="13065" max="13308" width="9.140625" style="10"/>
    <col min="13309" max="13309" width="5" style="10" customWidth="1"/>
    <col min="13310" max="13310" width="26.5703125" style="10" customWidth="1"/>
    <col min="13311" max="13311" width="0" style="10" hidden="1" customWidth="1"/>
    <col min="13312" max="13312" width="14" style="10" bestFit="1" customWidth="1"/>
    <col min="13313" max="13313" width="12.85546875" style="10" bestFit="1" customWidth="1"/>
    <col min="13314" max="13314" width="13.5703125" style="10" bestFit="1" customWidth="1"/>
    <col min="13315" max="13315" width="14" style="10" bestFit="1" customWidth="1"/>
    <col min="13316" max="13317" width="15" style="10" customWidth="1"/>
    <col min="13318" max="13318" width="14" style="10" bestFit="1" customWidth="1"/>
    <col min="13319" max="13319" width="12.85546875" style="10" bestFit="1" customWidth="1"/>
    <col min="13320" max="13320" width="14" style="10" bestFit="1" customWidth="1"/>
    <col min="13321" max="13564" width="9.140625" style="10"/>
    <col min="13565" max="13565" width="5" style="10" customWidth="1"/>
    <col min="13566" max="13566" width="26.5703125" style="10" customWidth="1"/>
    <col min="13567" max="13567" width="0" style="10" hidden="1" customWidth="1"/>
    <col min="13568" max="13568" width="14" style="10" bestFit="1" customWidth="1"/>
    <col min="13569" max="13569" width="12.85546875" style="10" bestFit="1" customWidth="1"/>
    <col min="13570" max="13570" width="13.5703125" style="10" bestFit="1" customWidth="1"/>
    <col min="13571" max="13571" width="14" style="10" bestFit="1" customWidth="1"/>
    <col min="13572" max="13573" width="15" style="10" customWidth="1"/>
    <col min="13574" max="13574" width="14" style="10" bestFit="1" customWidth="1"/>
    <col min="13575" max="13575" width="12.85546875" style="10" bestFit="1" customWidth="1"/>
    <col min="13576" max="13576" width="14" style="10" bestFit="1" customWidth="1"/>
    <col min="13577" max="13820" width="9.140625" style="10"/>
    <col min="13821" max="13821" width="5" style="10" customWidth="1"/>
    <col min="13822" max="13822" width="26.5703125" style="10" customWidth="1"/>
    <col min="13823" max="13823" width="0" style="10" hidden="1" customWidth="1"/>
    <col min="13824" max="13824" width="14" style="10" bestFit="1" customWidth="1"/>
    <col min="13825" max="13825" width="12.85546875" style="10" bestFit="1" customWidth="1"/>
    <col min="13826" max="13826" width="13.5703125" style="10" bestFit="1" customWidth="1"/>
    <col min="13827" max="13827" width="14" style="10" bestFit="1" customWidth="1"/>
    <col min="13828" max="13829" width="15" style="10" customWidth="1"/>
    <col min="13830" max="13830" width="14" style="10" bestFit="1" customWidth="1"/>
    <col min="13831" max="13831" width="12.85546875" style="10" bestFit="1" customWidth="1"/>
    <col min="13832" max="13832" width="14" style="10" bestFit="1" customWidth="1"/>
    <col min="13833" max="14076" width="9.140625" style="10"/>
    <col min="14077" max="14077" width="5" style="10" customWidth="1"/>
    <col min="14078" max="14078" width="26.5703125" style="10" customWidth="1"/>
    <col min="14079" max="14079" width="0" style="10" hidden="1" customWidth="1"/>
    <col min="14080" max="14080" width="14" style="10" bestFit="1" customWidth="1"/>
    <col min="14081" max="14081" width="12.85546875" style="10" bestFit="1" customWidth="1"/>
    <col min="14082" max="14082" width="13.5703125" style="10" bestFit="1" customWidth="1"/>
    <col min="14083" max="14083" width="14" style="10" bestFit="1" customWidth="1"/>
    <col min="14084" max="14085" width="15" style="10" customWidth="1"/>
    <col min="14086" max="14086" width="14" style="10" bestFit="1" customWidth="1"/>
    <col min="14087" max="14087" width="12.85546875" style="10" bestFit="1" customWidth="1"/>
    <col min="14088" max="14088" width="14" style="10" bestFit="1" customWidth="1"/>
    <col min="14089" max="14332" width="9.140625" style="10"/>
    <col min="14333" max="14333" width="5" style="10" customWidth="1"/>
    <col min="14334" max="14334" width="26.5703125" style="10" customWidth="1"/>
    <col min="14335" max="14335" width="0" style="10" hidden="1" customWidth="1"/>
    <col min="14336" max="14336" width="14" style="10" bestFit="1" customWidth="1"/>
    <col min="14337" max="14337" width="12.85546875" style="10" bestFit="1" customWidth="1"/>
    <col min="14338" max="14338" width="13.5703125" style="10" bestFit="1" customWidth="1"/>
    <col min="14339" max="14339" width="14" style="10" bestFit="1" customWidth="1"/>
    <col min="14340" max="14341" width="15" style="10" customWidth="1"/>
    <col min="14342" max="14342" width="14" style="10" bestFit="1" customWidth="1"/>
    <col min="14343" max="14343" width="12.85546875" style="10" bestFit="1" customWidth="1"/>
    <col min="14344" max="14344" width="14" style="10" bestFit="1" customWidth="1"/>
    <col min="14345" max="14588" width="9.140625" style="10"/>
    <col min="14589" max="14589" width="5" style="10" customWidth="1"/>
    <col min="14590" max="14590" width="26.5703125" style="10" customWidth="1"/>
    <col min="14591" max="14591" width="0" style="10" hidden="1" customWidth="1"/>
    <col min="14592" max="14592" width="14" style="10" bestFit="1" customWidth="1"/>
    <col min="14593" max="14593" width="12.85546875" style="10" bestFit="1" customWidth="1"/>
    <col min="14594" max="14594" width="13.5703125" style="10" bestFit="1" customWidth="1"/>
    <col min="14595" max="14595" width="14" style="10" bestFit="1" customWidth="1"/>
    <col min="14596" max="14597" width="15" style="10" customWidth="1"/>
    <col min="14598" max="14598" width="14" style="10" bestFit="1" customWidth="1"/>
    <col min="14599" max="14599" width="12.85546875" style="10" bestFit="1" customWidth="1"/>
    <col min="14600" max="14600" width="14" style="10" bestFit="1" customWidth="1"/>
    <col min="14601" max="14844" width="9.140625" style="10"/>
    <col min="14845" max="14845" width="5" style="10" customWidth="1"/>
    <col min="14846" max="14846" width="26.5703125" style="10" customWidth="1"/>
    <col min="14847" max="14847" width="0" style="10" hidden="1" customWidth="1"/>
    <col min="14848" max="14848" width="14" style="10" bestFit="1" customWidth="1"/>
    <col min="14849" max="14849" width="12.85546875" style="10" bestFit="1" customWidth="1"/>
    <col min="14850" max="14850" width="13.5703125" style="10" bestFit="1" customWidth="1"/>
    <col min="14851" max="14851" width="14" style="10" bestFit="1" customWidth="1"/>
    <col min="14852" max="14853" width="15" style="10" customWidth="1"/>
    <col min="14854" max="14854" width="14" style="10" bestFit="1" customWidth="1"/>
    <col min="14855" max="14855" width="12.85546875" style="10" bestFit="1" customWidth="1"/>
    <col min="14856" max="14856" width="14" style="10" bestFit="1" customWidth="1"/>
    <col min="14857" max="15100" width="9.140625" style="10"/>
    <col min="15101" max="15101" width="5" style="10" customWidth="1"/>
    <col min="15102" max="15102" width="26.5703125" style="10" customWidth="1"/>
    <col min="15103" max="15103" width="0" style="10" hidden="1" customWidth="1"/>
    <col min="15104" max="15104" width="14" style="10" bestFit="1" customWidth="1"/>
    <col min="15105" max="15105" width="12.85546875" style="10" bestFit="1" customWidth="1"/>
    <col min="15106" max="15106" width="13.5703125" style="10" bestFit="1" customWidth="1"/>
    <col min="15107" max="15107" width="14" style="10" bestFit="1" customWidth="1"/>
    <col min="15108" max="15109" width="15" style="10" customWidth="1"/>
    <col min="15110" max="15110" width="14" style="10" bestFit="1" customWidth="1"/>
    <col min="15111" max="15111" width="12.85546875" style="10" bestFit="1" customWidth="1"/>
    <col min="15112" max="15112" width="14" style="10" bestFit="1" customWidth="1"/>
    <col min="15113" max="15356" width="9.140625" style="10"/>
    <col min="15357" max="15357" width="5" style="10" customWidth="1"/>
    <col min="15358" max="15358" width="26.5703125" style="10" customWidth="1"/>
    <col min="15359" max="15359" width="0" style="10" hidden="1" customWidth="1"/>
    <col min="15360" max="15360" width="14" style="10" bestFit="1" customWidth="1"/>
    <col min="15361" max="15361" width="12.85546875" style="10" bestFit="1" customWidth="1"/>
    <col min="15362" max="15362" width="13.5703125" style="10" bestFit="1" customWidth="1"/>
    <col min="15363" max="15363" width="14" style="10" bestFit="1" customWidth="1"/>
    <col min="15364" max="15365" width="15" style="10" customWidth="1"/>
    <col min="15366" max="15366" width="14" style="10" bestFit="1" customWidth="1"/>
    <col min="15367" max="15367" width="12.85546875" style="10" bestFit="1" customWidth="1"/>
    <col min="15368" max="15368" width="14" style="10" bestFit="1" customWidth="1"/>
    <col min="15369" max="15612" width="9.140625" style="10"/>
    <col min="15613" max="15613" width="5" style="10" customWidth="1"/>
    <col min="15614" max="15614" width="26.5703125" style="10" customWidth="1"/>
    <col min="15615" max="15615" width="0" style="10" hidden="1" customWidth="1"/>
    <col min="15616" max="15616" width="14" style="10" bestFit="1" customWidth="1"/>
    <col min="15617" max="15617" width="12.85546875" style="10" bestFit="1" customWidth="1"/>
    <col min="15618" max="15618" width="13.5703125" style="10" bestFit="1" customWidth="1"/>
    <col min="15619" max="15619" width="14" style="10" bestFit="1" customWidth="1"/>
    <col min="15620" max="15621" width="15" style="10" customWidth="1"/>
    <col min="15622" max="15622" width="14" style="10" bestFit="1" customWidth="1"/>
    <col min="15623" max="15623" width="12.85546875" style="10" bestFit="1" customWidth="1"/>
    <col min="15624" max="15624" width="14" style="10" bestFit="1" customWidth="1"/>
    <col min="15625" max="15868" width="9.140625" style="10"/>
    <col min="15869" max="15869" width="5" style="10" customWidth="1"/>
    <col min="15870" max="15870" width="26.5703125" style="10" customWidth="1"/>
    <col min="15871" max="15871" width="0" style="10" hidden="1" customWidth="1"/>
    <col min="15872" max="15872" width="14" style="10" bestFit="1" customWidth="1"/>
    <col min="15873" max="15873" width="12.85546875" style="10" bestFit="1" customWidth="1"/>
    <col min="15874" max="15874" width="13.5703125" style="10" bestFit="1" customWidth="1"/>
    <col min="15875" max="15875" width="14" style="10" bestFit="1" customWidth="1"/>
    <col min="15876" max="15877" width="15" style="10" customWidth="1"/>
    <col min="15878" max="15878" width="14" style="10" bestFit="1" customWidth="1"/>
    <col min="15879" max="15879" width="12.85546875" style="10" bestFit="1" customWidth="1"/>
    <col min="15880" max="15880" width="14" style="10" bestFit="1" customWidth="1"/>
    <col min="15881" max="16124" width="9.140625" style="10"/>
    <col min="16125" max="16125" width="5" style="10" customWidth="1"/>
    <col min="16126" max="16126" width="26.5703125" style="10" customWidth="1"/>
    <col min="16127" max="16127" width="0" style="10" hidden="1" customWidth="1"/>
    <col min="16128" max="16128" width="14" style="10" bestFit="1" customWidth="1"/>
    <col min="16129" max="16129" width="12.85546875" style="10" bestFit="1" customWidth="1"/>
    <col min="16130" max="16130" width="13.5703125" style="10" bestFit="1" customWidth="1"/>
    <col min="16131" max="16131" width="14" style="10" bestFit="1" customWidth="1"/>
    <col min="16132" max="16133" width="15" style="10" customWidth="1"/>
    <col min="16134" max="16134" width="14" style="10" bestFit="1" customWidth="1"/>
    <col min="16135" max="16135" width="12.85546875" style="10" bestFit="1" customWidth="1"/>
    <col min="16136" max="16136" width="14" style="10" bestFit="1" customWidth="1"/>
    <col min="16137" max="16369" width="9.140625" style="10"/>
    <col min="16370" max="16384" width="9.140625" style="10" customWidth="1"/>
  </cols>
  <sheetData>
    <row r="1" spans="1:17" ht="20.25" x14ac:dyDescent="0.3">
      <c r="A1" s="359" t="s">
        <v>121</v>
      </c>
      <c r="B1" s="359"/>
      <c r="C1" s="359"/>
      <c r="D1" s="359"/>
      <c r="E1" s="359"/>
      <c r="F1" s="359"/>
      <c r="G1" s="359"/>
    </row>
    <row r="3" spans="1:17" x14ac:dyDescent="0.2">
      <c r="A3" s="196" t="str">
        <f>'Cash Forecast'!A3</f>
        <v>Project Name: Participatory Agriculture And Climate Transformation Programme (PACT)</v>
      </c>
      <c r="B3" s="12"/>
      <c r="C3" s="12"/>
      <c r="D3" s="12"/>
      <c r="E3" s="12"/>
      <c r="F3" s="12"/>
      <c r="G3" s="12"/>
      <c r="H3" s="12"/>
      <c r="I3" s="12"/>
      <c r="J3" s="12"/>
      <c r="K3" s="12"/>
      <c r="L3" s="12"/>
      <c r="M3" s="12"/>
      <c r="N3" s="12"/>
      <c r="O3" s="12"/>
      <c r="P3" s="12"/>
      <c r="Q3" s="12"/>
    </row>
    <row r="4" spans="1:17" x14ac:dyDescent="0.2">
      <c r="A4" s="196" t="str">
        <f>'Cash Forecast'!A4</f>
        <v>Finance Instruments Numbers : IFAD Grant: 2000004457; ASAP Grant 1: 2000004562; ASAP Grant 2: 2000004563; EU Grant: 2000004600</v>
      </c>
      <c r="B4" s="12"/>
      <c r="C4" s="12"/>
      <c r="D4" s="12"/>
      <c r="E4" s="12"/>
      <c r="F4" s="12"/>
      <c r="G4" s="12"/>
      <c r="H4" s="12"/>
      <c r="I4" s="12"/>
      <c r="J4" s="12"/>
      <c r="K4" s="12"/>
      <c r="L4" s="12"/>
      <c r="M4" s="12"/>
      <c r="N4" s="12"/>
      <c r="O4" s="12"/>
      <c r="P4" s="12"/>
      <c r="Q4" s="12"/>
    </row>
    <row r="5" spans="1:17" x14ac:dyDescent="0.2">
      <c r="A5" s="196" t="str">
        <f>'Cash Forecast'!A5</f>
        <v xml:space="preserve">For the Period: </v>
      </c>
      <c r="B5" s="194"/>
      <c r="C5" s="170" t="str">
        <f>'Sources and Uses (DA Account)'!C5</f>
        <v>Starting Date</v>
      </c>
      <c r="D5" s="194" t="s">
        <v>104</v>
      </c>
      <c r="E5" s="170" t="str">
        <f>'Sources and Uses (DA Account)'!E5</f>
        <v>End Date</v>
      </c>
    </row>
    <row r="6" spans="1:17" ht="13.5" thickBot="1" x14ac:dyDescent="0.25"/>
    <row r="7" spans="1:17" x14ac:dyDescent="0.2">
      <c r="A7" s="46"/>
      <c r="B7" s="100"/>
      <c r="C7" s="388" t="str">
        <f>'Cash Forecast'!D7</f>
        <v>IFAD Grant (2000004457) - USD</v>
      </c>
      <c r="D7" s="389"/>
      <c r="E7" s="389"/>
      <c r="F7" s="389"/>
      <c r="G7" s="390"/>
      <c r="H7" s="388" t="str">
        <f>'Cash Forecast'!G7</f>
        <v>ASAP Trust Grant 1 (2000004562) - USD</v>
      </c>
      <c r="I7" s="389"/>
      <c r="J7" s="389"/>
      <c r="K7" s="389"/>
      <c r="L7" s="390"/>
      <c r="M7" s="388" t="str">
        <f>'Cash Forecast'!J7</f>
        <v>ASAP Trust Grant 2 (2000004563) - USD</v>
      </c>
      <c r="N7" s="389"/>
      <c r="O7" s="389"/>
      <c r="P7" s="389"/>
      <c r="Q7" s="390"/>
    </row>
    <row r="8" spans="1:17" ht="51" x14ac:dyDescent="0.2">
      <c r="A8" s="47"/>
      <c r="B8" s="101"/>
      <c r="C8" s="52" t="s">
        <v>5</v>
      </c>
      <c r="D8" s="287" t="s">
        <v>132</v>
      </c>
      <c r="E8" s="287" t="s">
        <v>127</v>
      </c>
      <c r="F8" s="391" t="s">
        <v>12</v>
      </c>
      <c r="G8" s="392"/>
      <c r="H8" s="52" t="s">
        <v>5</v>
      </c>
      <c r="I8" s="287" t="s">
        <v>132</v>
      </c>
      <c r="J8" s="287" t="s">
        <v>127</v>
      </c>
      <c r="K8" s="391" t="s">
        <v>12</v>
      </c>
      <c r="L8" s="392"/>
      <c r="M8" s="52" t="s">
        <v>5</v>
      </c>
      <c r="N8" s="287" t="s">
        <v>132</v>
      </c>
      <c r="O8" s="287" t="s">
        <v>127</v>
      </c>
      <c r="P8" s="391" t="s">
        <v>12</v>
      </c>
      <c r="Q8" s="392"/>
    </row>
    <row r="9" spans="1:17" x14ac:dyDescent="0.2">
      <c r="A9" s="48"/>
      <c r="B9" s="102"/>
      <c r="C9" s="104" t="s">
        <v>16</v>
      </c>
      <c r="D9" s="103" t="s">
        <v>17</v>
      </c>
      <c r="E9" s="103" t="s">
        <v>18</v>
      </c>
      <c r="F9" s="103" t="s">
        <v>19</v>
      </c>
      <c r="G9" s="105" t="s">
        <v>20</v>
      </c>
      <c r="H9" s="104" t="s">
        <v>21</v>
      </c>
      <c r="I9" s="103" t="s">
        <v>28</v>
      </c>
      <c r="J9" s="103" t="s">
        <v>29</v>
      </c>
      <c r="K9" s="103" t="s">
        <v>41</v>
      </c>
      <c r="L9" s="105" t="s">
        <v>113</v>
      </c>
      <c r="M9" s="104" t="s">
        <v>21</v>
      </c>
      <c r="N9" s="103" t="s">
        <v>28</v>
      </c>
      <c r="O9" s="103" t="s">
        <v>29</v>
      </c>
      <c r="P9" s="103" t="s">
        <v>41</v>
      </c>
      <c r="Q9" s="105" t="s">
        <v>113</v>
      </c>
    </row>
    <row r="10" spans="1:17" ht="21" x14ac:dyDescent="0.2">
      <c r="A10" s="48"/>
      <c r="B10" s="102"/>
      <c r="C10" s="64" t="s">
        <v>49</v>
      </c>
      <c r="D10" s="65" t="s">
        <v>51</v>
      </c>
      <c r="E10" s="65" t="s">
        <v>51</v>
      </c>
      <c r="F10" s="65" t="s">
        <v>128</v>
      </c>
      <c r="G10" s="66" t="s">
        <v>129</v>
      </c>
      <c r="H10" s="64" t="s">
        <v>49</v>
      </c>
      <c r="I10" s="65" t="s">
        <v>51</v>
      </c>
      <c r="J10" s="65" t="s">
        <v>51</v>
      </c>
      <c r="K10" s="65" t="s">
        <v>130</v>
      </c>
      <c r="L10" s="66" t="s">
        <v>131</v>
      </c>
      <c r="M10" s="64" t="s">
        <v>49</v>
      </c>
      <c r="N10" s="65" t="s">
        <v>51</v>
      </c>
      <c r="O10" s="65" t="s">
        <v>51</v>
      </c>
      <c r="P10" s="65" t="s">
        <v>130</v>
      </c>
      <c r="Q10" s="66" t="s">
        <v>131</v>
      </c>
    </row>
    <row r="11" spans="1:17" x14ac:dyDescent="0.2">
      <c r="A11" s="48"/>
      <c r="B11" s="102"/>
      <c r="C11" s="393" t="str">
        <f>'Cash Forecast'!D14</f>
        <v>DA Denominated Currency (USD)</v>
      </c>
      <c r="D11" s="394"/>
      <c r="E11" s="394"/>
      <c r="F11" s="394"/>
      <c r="G11" s="107" t="s">
        <v>46</v>
      </c>
      <c r="H11" s="393" t="str">
        <f>'Cash Forecast'!G14</f>
        <v>DA Denominated Currency (USD)</v>
      </c>
      <c r="I11" s="394"/>
      <c r="J11" s="394"/>
      <c r="K11" s="394"/>
      <c r="L11" s="107" t="s">
        <v>46</v>
      </c>
      <c r="M11" s="393">
        <f>'Cash Forecast'!L14</f>
        <v>0</v>
      </c>
      <c r="N11" s="394"/>
      <c r="O11" s="394"/>
      <c r="P11" s="394"/>
      <c r="Q11" s="107" t="s">
        <v>46</v>
      </c>
    </row>
    <row r="12" spans="1:17" x14ac:dyDescent="0.2">
      <c r="A12" s="48"/>
      <c r="B12" s="102"/>
      <c r="C12" s="53"/>
      <c r="D12" s="13"/>
      <c r="E12" s="13"/>
      <c r="F12" s="13"/>
      <c r="G12" s="106"/>
      <c r="H12" s="53"/>
      <c r="I12" s="13"/>
      <c r="J12" s="13"/>
      <c r="K12" s="13"/>
      <c r="L12" s="54"/>
      <c r="M12" s="53"/>
      <c r="N12" s="13"/>
      <c r="O12" s="13"/>
      <c r="P12" s="13"/>
      <c r="Q12" s="54"/>
    </row>
    <row r="13" spans="1:17" x14ac:dyDescent="0.2">
      <c r="A13" s="49" t="s">
        <v>35</v>
      </c>
      <c r="B13" s="8"/>
      <c r="C13" s="55"/>
      <c r="D13" s="32"/>
      <c r="E13" s="32"/>
      <c r="F13" s="32"/>
      <c r="G13" s="57"/>
      <c r="H13" s="55"/>
      <c r="I13" s="32"/>
      <c r="J13" s="32"/>
      <c r="K13" s="32"/>
      <c r="L13" s="57"/>
      <c r="M13" s="55"/>
      <c r="N13" s="32"/>
      <c r="O13" s="32"/>
      <c r="P13" s="32"/>
      <c r="Q13" s="57"/>
    </row>
    <row r="14" spans="1:17" ht="25.5" x14ac:dyDescent="0.2">
      <c r="A14" s="313">
        <f>'Cash Forecast'!A16</f>
        <v>1</v>
      </c>
      <c r="B14" s="334" t="str">
        <f>'Cash Forecast'!B16</f>
        <v xml:space="preserve">Project Component A: Community Led climate smart productive landscapes </v>
      </c>
      <c r="C14" s="143">
        <v>0</v>
      </c>
      <c r="D14" s="288">
        <f>'Sources and Uses (DA Account)'!D21</f>
        <v>0</v>
      </c>
      <c r="E14" s="291">
        <v>0</v>
      </c>
      <c r="F14" s="159" t="str">
        <f>IF((C14-D14-E14)=0,"",C14-D14-E14)</f>
        <v/>
      </c>
      <c r="G14" s="108" t="str">
        <f>IF(C14=0,"",F14/C14)</f>
        <v/>
      </c>
      <c r="H14" s="143">
        <v>0</v>
      </c>
      <c r="I14" s="144">
        <f>'Sources and Uses (DA Account)'!G21</f>
        <v>0</v>
      </c>
      <c r="J14" s="290">
        <v>0</v>
      </c>
      <c r="K14" s="159" t="str">
        <f>IF((H14-I14-J14)=0,"",H14-I14-J14)</f>
        <v/>
      </c>
      <c r="L14" s="108" t="str">
        <f>IF(H14=0,"",K14/H14)</f>
        <v/>
      </c>
      <c r="M14" s="143">
        <v>0</v>
      </c>
      <c r="N14" s="144">
        <f>'Sources and Uses (DA Account)'!L21</f>
        <v>0</v>
      </c>
      <c r="O14" s="290">
        <v>0</v>
      </c>
      <c r="P14" s="159" t="str">
        <f>IF((M14-N14-O14)=0,"",M14-N14-O14)</f>
        <v/>
      </c>
      <c r="Q14" s="108" t="str">
        <f>IF(M14=0,"",P14/M14)</f>
        <v/>
      </c>
    </row>
    <row r="15" spans="1:17" ht="25.5" x14ac:dyDescent="0.2">
      <c r="A15" s="313">
        <f>'Cash Forecast'!A17</f>
        <v>2</v>
      </c>
      <c r="B15" s="334" t="str">
        <f>'Cash Forecast'!B17</f>
        <v>Project Component B: Inclusive and equitable market access</v>
      </c>
      <c r="C15" s="143">
        <v>0</v>
      </c>
      <c r="D15" s="288">
        <f>'Sources and Uses (DA Account)'!D22</f>
        <v>0</v>
      </c>
      <c r="E15" s="291">
        <v>0</v>
      </c>
      <c r="F15" s="159" t="str">
        <f t="shared" ref="F15:F19" si="0">IF((C15-D15-E15)=0,"",C15-D15-E15)</f>
        <v/>
      </c>
      <c r="G15" s="108" t="str">
        <f t="shared" ref="G15:G19" si="1">IF(C15=0,"",F15/C15)</f>
        <v/>
      </c>
      <c r="H15" s="143">
        <v>0</v>
      </c>
      <c r="I15" s="144">
        <f>'Sources and Uses (DA Account)'!G22</f>
        <v>0</v>
      </c>
      <c r="J15" s="290">
        <v>0</v>
      </c>
      <c r="K15" s="159" t="str">
        <f t="shared" ref="K15:K19" si="2">IF((H15-I15-J15)=0,"",H15-I15-J15)</f>
        <v/>
      </c>
      <c r="L15" s="108" t="str">
        <f t="shared" ref="L15:L19" si="3">IF(H15=0,"",K15/H15)</f>
        <v/>
      </c>
      <c r="M15" s="143">
        <v>0</v>
      </c>
      <c r="N15" s="144">
        <f>'Sources and Uses (DA Account)'!L22</f>
        <v>0</v>
      </c>
      <c r="O15" s="290">
        <v>0</v>
      </c>
      <c r="P15" s="159" t="str">
        <f t="shared" ref="P15:P19" si="4">IF((M15-N15-O15)=0,"",M15-N15-O15)</f>
        <v/>
      </c>
      <c r="Q15" s="108" t="str">
        <f t="shared" ref="Q15:Q19" si="5">IF(M15=0,"",P15/M15)</f>
        <v/>
      </c>
    </row>
    <row r="16" spans="1:17" ht="38.25" x14ac:dyDescent="0.2">
      <c r="A16" s="313">
        <f>'Cash Forecast'!A18</f>
        <v>3</v>
      </c>
      <c r="B16" s="334" t="str">
        <f>'Cash Forecast'!B18</f>
        <v>Project Component C: Institional and policy strengthening, implementation support services</v>
      </c>
      <c r="C16" s="143">
        <v>0</v>
      </c>
      <c r="D16" s="288">
        <f>'Sources and Uses (DA Account)'!D23</f>
        <v>0</v>
      </c>
      <c r="E16" s="291">
        <v>0</v>
      </c>
      <c r="F16" s="159" t="str">
        <f t="shared" si="0"/>
        <v/>
      </c>
      <c r="G16" s="108" t="str">
        <f t="shared" si="1"/>
        <v/>
      </c>
      <c r="H16" s="143">
        <v>0</v>
      </c>
      <c r="I16" s="144">
        <f>'Sources and Uses (DA Account)'!G23</f>
        <v>0</v>
      </c>
      <c r="J16" s="290">
        <v>0</v>
      </c>
      <c r="K16" s="159" t="str">
        <f t="shared" si="2"/>
        <v/>
      </c>
      <c r="L16" s="108" t="str">
        <f t="shared" si="3"/>
        <v/>
      </c>
      <c r="M16" s="143">
        <v>0</v>
      </c>
      <c r="N16" s="144">
        <f>'Sources and Uses (DA Account)'!L23</f>
        <v>0</v>
      </c>
      <c r="O16" s="290">
        <v>0</v>
      </c>
      <c r="P16" s="159" t="str">
        <f t="shared" si="4"/>
        <v/>
      </c>
      <c r="Q16" s="108" t="str">
        <f t="shared" si="5"/>
        <v/>
      </c>
    </row>
    <row r="17" spans="1:18" ht="25.5" x14ac:dyDescent="0.2">
      <c r="A17" s="313">
        <f>'Cash Forecast'!A19</f>
        <v>4</v>
      </c>
      <c r="B17" s="334" t="str">
        <f>'Cash Forecast'!B19</f>
        <v>Project Component A (EU Grant - 1.2 Climate Resilient Infrastructure Development)</v>
      </c>
      <c r="C17" s="143">
        <v>0</v>
      </c>
      <c r="D17" s="288">
        <f>'Sources and Uses (DA Account)'!D24</f>
        <v>0</v>
      </c>
      <c r="E17" s="291">
        <v>0</v>
      </c>
      <c r="F17" s="159" t="str">
        <f t="shared" si="0"/>
        <v/>
      </c>
      <c r="G17" s="108" t="str">
        <f t="shared" si="1"/>
        <v/>
      </c>
      <c r="H17" s="143">
        <v>0</v>
      </c>
      <c r="I17" s="144">
        <f>'Sources and Uses (DA Account)'!G24</f>
        <v>0</v>
      </c>
      <c r="J17" s="290">
        <v>0</v>
      </c>
      <c r="K17" s="159" t="str">
        <f t="shared" si="2"/>
        <v/>
      </c>
      <c r="L17" s="108" t="str">
        <f t="shared" si="3"/>
        <v/>
      </c>
      <c r="M17" s="143">
        <v>0</v>
      </c>
      <c r="N17" s="144">
        <f>'Sources and Uses (DA Account)'!L24</f>
        <v>0</v>
      </c>
      <c r="O17" s="290">
        <v>0</v>
      </c>
      <c r="P17" s="159" t="str">
        <f t="shared" si="4"/>
        <v/>
      </c>
      <c r="Q17" s="108" t="str">
        <f t="shared" si="5"/>
        <v/>
      </c>
    </row>
    <row r="18" spans="1:18" ht="38.25" x14ac:dyDescent="0.2">
      <c r="A18" s="313">
        <f>'Cash Forecast'!A20</f>
        <v>5</v>
      </c>
      <c r="B18" s="334" t="str">
        <f>'Cash Forecast'!B20</f>
        <v>Project Component B (EU Grant - 3.2 Programme Coordination and Implementation Support Services)</v>
      </c>
      <c r="C18" s="143">
        <v>0</v>
      </c>
      <c r="D18" s="288">
        <f>'Sources and Uses (DA Account)'!D25</f>
        <v>0</v>
      </c>
      <c r="E18" s="291">
        <v>0</v>
      </c>
      <c r="F18" s="159" t="str">
        <f t="shared" si="0"/>
        <v/>
      </c>
      <c r="G18" s="108" t="str">
        <f t="shared" si="1"/>
        <v/>
      </c>
      <c r="H18" s="143">
        <v>0</v>
      </c>
      <c r="I18" s="144">
        <f>'Sources and Uses (DA Account)'!G25</f>
        <v>0</v>
      </c>
      <c r="J18" s="290">
        <v>0</v>
      </c>
      <c r="K18" s="159" t="str">
        <f t="shared" si="2"/>
        <v/>
      </c>
      <c r="L18" s="108" t="str">
        <f t="shared" si="3"/>
        <v/>
      </c>
      <c r="M18" s="143">
        <v>0</v>
      </c>
      <c r="N18" s="144">
        <f>'Sources and Uses (DA Account)'!L25</f>
        <v>0</v>
      </c>
      <c r="O18" s="290">
        <v>0</v>
      </c>
      <c r="P18" s="159" t="str">
        <f t="shared" si="4"/>
        <v/>
      </c>
      <c r="Q18" s="108" t="str">
        <f t="shared" si="5"/>
        <v/>
      </c>
    </row>
    <row r="19" spans="1:18" x14ac:dyDescent="0.2">
      <c r="A19" s="313">
        <f>'Cash Forecast'!A21</f>
        <v>6</v>
      </c>
      <c r="B19" s="334" t="str">
        <f>'Cash Forecast'!B21</f>
        <v>Unallocated</v>
      </c>
      <c r="C19" s="143">
        <v>0</v>
      </c>
      <c r="D19" s="288">
        <f>'Sources and Uses (DA Account)'!D26</f>
        <v>0</v>
      </c>
      <c r="E19" s="291">
        <v>0</v>
      </c>
      <c r="F19" s="159" t="str">
        <f t="shared" si="0"/>
        <v/>
      </c>
      <c r="G19" s="108" t="str">
        <f t="shared" si="1"/>
        <v/>
      </c>
      <c r="H19" s="143">
        <v>0</v>
      </c>
      <c r="I19" s="144">
        <f>'Sources and Uses (DA Account)'!G26</f>
        <v>0</v>
      </c>
      <c r="J19" s="290">
        <v>0</v>
      </c>
      <c r="K19" s="159" t="str">
        <f t="shared" si="2"/>
        <v/>
      </c>
      <c r="L19" s="108" t="str">
        <f t="shared" si="3"/>
        <v/>
      </c>
      <c r="M19" s="143">
        <v>0</v>
      </c>
      <c r="N19" s="144">
        <f>'Sources and Uses (DA Account)'!L26</f>
        <v>0</v>
      </c>
      <c r="O19" s="290">
        <v>0</v>
      </c>
      <c r="P19" s="159" t="str">
        <f t="shared" si="4"/>
        <v/>
      </c>
      <c r="Q19" s="108" t="str">
        <f t="shared" si="5"/>
        <v/>
      </c>
    </row>
    <row r="20" spans="1:18" x14ac:dyDescent="0.2">
      <c r="A20" s="50" t="s">
        <v>6</v>
      </c>
      <c r="B20" s="335" t="s">
        <v>96</v>
      </c>
      <c r="C20" s="164">
        <f>SUM(C14:C19)</f>
        <v>0</v>
      </c>
      <c r="D20" s="289">
        <f>SUM(D14:D19)</f>
        <v>0</v>
      </c>
      <c r="E20" s="292">
        <f>SUM(E14:E19)</f>
        <v>0</v>
      </c>
      <c r="F20" s="160" t="str">
        <f>IF(C20&gt;1,C20-D20-E20,"")</f>
        <v/>
      </c>
      <c r="G20" s="112" t="str">
        <f>IF(C20&gt;1,F20/C20,"")</f>
        <v/>
      </c>
      <c r="H20" s="164">
        <f>SUM(H14:H19)</f>
        <v>0</v>
      </c>
      <c r="I20" s="166">
        <f>SUM(I14:I19)</f>
        <v>0</v>
      </c>
      <c r="J20" s="166">
        <f>SUM(J14:J19)</f>
        <v>0</v>
      </c>
      <c r="K20" s="160" t="str">
        <f>IF(H20&gt;1,H20-I20-J20,"")</f>
        <v/>
      </c>
      <c r="L20" s="112" t="str">
        <f>IF(H20&gt;1,K20/H20,"")</f>
        <v/>
      </c>
      <c r="M20" s="164">
        <f>SUM(M14:M19)</f>
        <v>0</v>
      </c>
      <c r="N20" s="166">
        <f>SUM(N14:N19)</f>
        <v>0</v>
      </c>
      <c r="O20" s="166">
        <f>SUM(O14:O19)</f>
        <v>0</v>
      </c>
      <c r="P20" s="160" t="str">
        <f>IF(M20&gt;1,M20-N20-O20,"")</f>
        <v/>
      </c>
      <c r="Q20" s="112" t="str">
        <f>IF(M20&gt;1,P20/M20,"")</f>
        <v/>
      </c>
    </row>
    <row r="21" spans="1:18" x14ac:dyDescent="0.2">
      <c r="A21" s="48"/>
      <c r="B21" s="334"/>
      <c r="C21" s="145"/>
      <c r="D21" s="146"/>
      <c r="E21" s="293"/>
      <c r="F21" s="161"/>
      <c r="G21" s="56"/>
      <c r="H21" s="145"/>
      <c r="I21" s="146"/>
      <c r="J21" s="146"/>
      <c r="K21" s="161"/>
      <c r="L21" s="56"/>
      <c r="M21" s="145"/>
      <c r="N21" s="146"/>
      <c r="O21" s="146"/>
      <c r="P21" s="161"/>
      <c r="Q21" s="56"/>
    </row>
    <row r="22" spans="1:18" x14ac:dyDescent="0.2">
      <c r="A22" s="49" t="s">
        <v>13</v>
      </c>
      <c r="B22" s="334"/>
      <c r="C22" s="147"/>
      <c r="D22" s="148"/>
      <c r="E22" s="294"/>
      <c r="F22" s="162"/>
      <c r="G22" s="57"/>
      <c r="H22" s="147"/>
      <c r="I22" s="148"/>
      <c r="J22" s="148"/>
      <c r="K22" s="162"/>
      <c r="L22" s="57"/>
      <c r="M22" s="147"/>
      <c r="N22" s="148"/>
      <c r="O22" s="148"/>
      <c r="P22" s="162"/>
      <c r="Q22" s="57"/>
    </row>
    <row r="23" spans="1:18" ht="25.5" x14ac:dyDescent="0.2">
      <c r="A23" s="313">
        <f>'Cash Forecast'!A25</f>
        <v>1</v>
      </c>
      <c r="B23" s="334" t="str">
        <f>'Cash Forecast'!B25</f>
        <v xml:space="preserve">Project Component 1: Community Led climate smart productive landscapes </v>
      </c>
      <c r="C23" s="143">
        <v>0</v>
      </c>
      <c r="D23" s="144">
        <f>'Sources and Uses (DA Account)'!D30</f>
        <v>0</v>
      </c>
      <c r="E23" s="291">
        <v>0</v>
      </c>
      <c r="F23" s="159" t="str">
        <f t="shared" ref="F23:F27" si="6">IF((C23-D23-E23)=0,"",C23-D23-E23)</f>
        <v/>
      </c>
      <c r="G23" s="108" t="str">
        <f t="shared" ref="G23:G27" si="7">IF(C23&gt;1,F23/C23,"")</f>
        <v/>
      </c>
      <c r="H23" s="143">
        <v>0</v>
      </c>
      <c r="I23" s="144">
        <f>'Sources and Uses (DA Account)'!G30</f>
        <v>0</v>
      </c>
      <c r="J23" s="290">
        <v>0</v>
      </c>
      <c r="K23" s="159" t="str">
        <f t="shared" ref="K23:K27" si="8">IF((H23-I23-J23)=0,"",H23-I23-J23)</f>
        <v/>
      </c>
      <c r="L23" s="108" t="str">
        <f t="shared" ref="L23:L27" si="9">IF(H23&gt;1,K23/H23,"")</f>
        <v/>
      </c>
      <c r="M23" s="143">
        <v>0</v>
      </c>
      <c r="N23" s="144">
        <f>'Sources and Uses (DA Account)'!L30</f>
        <v>0</v>
      </c>
      <c r="O23" s="290">
        <v>0</v>
      </c>
      <c r="P23" s="159" t="str">
        <f t="shared" ref="P23:P27" si="10">IF((M23-N23-O23)=0,"",M23-N23-O23)</f>
        <v/>
      </c>
      <c r="Q23" s="108" t="str">
        <f t="shared" ref="Q23:Q27" si="11">IF(M23&gt;1,P23/M23,"")</f>
        <v/>
      </c>
    </row>
    <row r="24" spans="1:18" ht="25.5" x14ac:dyDescent="0.2">
      <c r="A24" s="313">
        <f>'Cash Forecast'!A26</f>
        <v>2</v>
      </c>
      <c r="B24" s="334" t="str">
        <f>'Cash Forecast'!B26</f>
        <v>Project Component 2: Inclusive and equitable market access</v>
      </c>
      <c r="C24" s="143">
        <v>0</v>
      </c>
      <c r="D24" s="144">
        <f>'Sources and Uses (DA Account)'!D31</f>
        <v>0</v>
      </c>
      <c r="E24" s="291">
        <v>0</v>
      </c>
      <c r="F24" s="159" t="str">
        <f t="shared" si="6"/>
        <v/>
      </c>
      <c r="G24" s="108" t="str">
        <f t="shared" si="7"/>
        <v/>
      </c>
      <c r="H24" s="143">
        <v>0</v>
      </c>
      <c r="I24" s="144">
        <f>'Sources and Uses (DA Account)'!G31</f>
        <v>0</v>
      </c>
      <c r="J24" s="290">
        <v>0</v>
      </c>
      <c r="K24" s="159" t="str">
        <f t="shared" si="8"/>
        <v/>
      </c>
      <c r="L24" s="108" t="str">
        <f t="shared" si="9"/>
        <v/>
      </c>
      <c r="M24" s="143">
        <v>0</v>
      </c>
      <c r="N24" s="144">
        <f>'Sources and Uses (DA Account)'!L31</f>
        <v>0</v>
      </c>
      <c r="O24" s="290">
        <v>0</v>
      </c>
      <c r="P24" s="159" t="str">
        <f t="shared" si="10"/>
        <v/>
      </c>
      <c r="Q24" s="108" t="str">
        <f t="shared" si="11"/>
        <v/>
      </c>
    </row>
    <row r="25" spans="1:18" ht="38.25" x14ac:dyDescent="0.2">
      <c r="A25" s="313">
        <f>'Cash Forecast'!A27</f>
        <v>3</v>
      </c>
      <c r="B25" s="334" t="str">
        <f>'Cash Forecast'!B27</f>
        <v>Project Component 3: Institional and policy strengthening, implementation support services</v>
      </c>
      <c r="C25" s="143">
        <v>0</v>
      </c>
      <c r="D25" s="144">
        <f>'Sources and Uses (DA Account)'!D32</f>
        <v>0</v>
      </c>
      <c r="E25" s="291">
        <v>0</v>
      </c>
      <c r="F25" s="159" t="str">
        <f t="shared" si="6"/>
        <v/>
      </c>
      <c r="G25" s="108" t="str">
        <f t="shared" si="7"/>
        <v/>
      </c>
      <c r="H25" s="143">
        <v>0</v>
      </c>
      <c r="I25" s="144">
        <f>'Sources and Uses (DA Account)'!G32</f>
        <v>0</v>
      </c>
      <c r="J25" s="290">
        <v>0</v>
      </c>
      <c r="K25" s="159" t="str">
        <f t="shared" si="8"/>
        <v/>
      </c>
      <c r="L25" s="108" t="str">
        <f t="shared" si="9"/>
        <v/>
      </c>
      <c r="M25" s="143">
        <v>0</v>
      </c>
      <c r="N25" s="144">
        <f>'Sources and Uses (DA Account)'!L32</f>
        <v>0</v>
      </c>
      <c r="O25" s="290">
        <v>0</v>
      </c>
      <c r="P25" s="159" t="str">
        <f t="shared" si="10"/>
        <v/>
      </c>
      <c r="Q25" s="108" t="str">
        <f t="shared" si="11"/>
        <v/>
      </c>
    </row>
    <row r="26" spans="1:18" ht="25.5" x14ac:dyDescent="0.2">
      <c r="A26" s="313">
        <f>'Cash Forecast'!A28</f>
        <v>4</v>
      </c>
      <c r="B26" s="334" t="str">
        <f>'Cash Forecast'!B28</f>
        <v>Component 1.2 Climate Resilient Infrastructure Development</v>
      </c>
      <c r="C26" s="143">
        <v>0</v>
      </c>
      <c r="D26" s="144">
        <f>'Sources and Uses (DA Account)'!D33</f>
        <v>0</v>
      </c>
      <c r="E26" s="291"/>
      <c r="F26" s="159" t="str">
        <f t="shared" si="6"/>
        <v/>
      </c>
      <c r="G26" s="108" t="str">
        <f t="shared" si="7"/>
        <v/>
      </c>
      <c r="H26" s="143"/>
      <c r="I26" s="144">
        <f>'Sources and Uses (DA Account)'!G33</f>
        <v>0</v>
      </c>
      <c r="J26" s="290"/>
      <c r="K26" s="159" t="str">
        <f t="shared" si="8"/>
        <v/>
      </c>
      <c r="L26" s="108" t="str">
        <f t="shared" si="9"/>
        <v/>
      </c>
      <c r="M26" s="143"/>
      <c r="N26" s="144">
        <f>'Sources and Uses (DA Account)'!L33</f>
        <v>0</v>
      </c>
      <c r="O26" s="290"/>
      <c r="P26" s="159" t="str">
        <f t="shared" si="10"/>
        <v/>
      </c>
      <c r="Q26" s="108" t="str">
        <f t="shared" si="11"/>
        <v/>
      </c>
    </row>
    <row r="27" spans="1:18" ht="25.5" x14ac:dyDescent="0.2">
      <c r="A27" s="313">
        <f>'Cash Forecast'!A29</f>
        <v>5</v>
      </c>
      <c r="B27" s="334" t="str">
        <f>'Cash Forecast'!B29</f>
        <v>Component 3.2 Programme Coordination and Implementation Support Services</v>
      </c>
      <c r="C27" s="143">
        <v>0</v>
      </c>
      <c r="D27" s="144">
        <f>'Sources and Uses (DA Account)'!D34</f>
        <v>0</v>
      </c>
      <c r="E27" s="291">
        <v>0</v>
      </c>
      <c r="F27" s="159" t="str">
        <f t="shared" si="6"/>
        <v/>
      </c>
      <c r="G27" s="108" t="str">
        <f t="shared" si="7"/>
        <v/>
      </c>
      <c r="H27" s="143">
        <v>0</v>
      </c>
      <c r="I27" s="144">
        <f>'Sources and Uses (DA Account)'!G34</f>
        <v>0</v>
      </c>
      <c r="J27" s="290">
        <v>0</v>
      </c>
      <c r="K27" s="159" t="str">
        <f t="shared" si="8"/>
        <v/>
      </c>
      <c r="L27" s="108" t="str">
        <f t="shared" si="9"/>
        <v/>
      </c>
      <c r="M27" s="143">
        <v>0</v>
      </c>
      <c r="N27" s="144">
        <f>'Sources and Uses (DA Account)'!L34</f>
        <v>0</v>
      </c>
      <c r="O27" s="290">
        <v>0</v>
      </c>
      <c r="P27" s="159" t="str">
        <f t="shared" si="10"/>
        <v/>
      </c>
      <c r="Q27" s="108" t="str">
        <f t="shared" si="11"/>
        <v/>
      </c>
    </row>
    <row r="28" spans="1:18" ht="13.5" thickBot="1" x14ac:dyDescent="0.25">
      <c r="A28" s="51" t="s">
        <v>6</v>
      </c>
      <c r="B28" s="244" t="s">
        <v>97</v>
      </c>
      <c r="C28" s="165">
        <f>SUM(C22:C27)</f>
        <v>0</v>
      </c>
      <c r="D28" s="167">
        <f>SUM(D22:D27)</f>
        <v>0</v>
      </c>
      <c r="E28" s="295">
        <f>SUM(E22:E27)</f>
        <v>0</v>
      </c>
      <c r="F28" s="163" t="str">
        <f>IF(C28&gt;1,C28-D28-E28,"")</f>
        <v/>
      </c>
      <c r="G28" s="113" t="str">
        <f>IF(C28&gt;1,F28/C28,"")</f>
        <v/>
      </c>
      <c r="H28" s="165">
        <f>SUM(H22:H27)</f>
        <v>0</v>
      </c>
      <c r="I28" s="167">
        <f>SUM(I22:I27)</f>
        <v>0</v>
      </c>
      <c r="J28" s="167">
        <f>SUM(J22:J27)</f>
        <v>0</v>
      </c>
      <c r="K28" s="163" t="str">
        <f>IF(H28&gt;1,H28-I28-J28,"")</f>
        <v/>
      </c>
      <c r="L28" s="113" t="str">
        <f>IF(H28&gt;1,K28/H28,"")</f>
        <v/>
      </c>
      <c r="M28" s="165">
        <f>SUM(M22:M27)</f>
        <v>0</v>
      </c>
      <c r="N28" s="167">
        <f>SUM(N22:N27)</f>
        <v>0</v>
      </c>
      <c r="O28" s="167">
        <f>SUM(O22:O27)</f>
        <v>0</v>
      </c>
      <c r="P28" s="163" t="str">
        <f>IF(M28&gt;1,M28-N28-O28,"")</f>
        <v/>
      </c>
      <c r="Q28" s="113" t="str">
        <f>IF(M28&gt;1,P28/M28,"")</f>
        <v/>
      </c>
    </row>
    <row r="29" spans="1:18" ht="6" customHeight="1" x14ac:dyDescent="0.2">
      <c r="A29" s="8"/>
      <c r="B29" s="8"/>
      <c r="C29" s="11"/>
      <c r="D29" s="11"/>
      <c r="E29" s="11"/>
      <c r="F29" s="11"/>
      <c r="G29" s="11"/>
      <c r="H29" s="11"/>
      <c r="I29" s="11"/>
      <c r="J29" s="11"/>
      <c r="K29" s="11"/>
      <c r="L29" s="11"/>
      <c r="M29" s="11"/>
      <c r="N29" s="11"/>
      <c r="O29" s="11"/>
      <c r="P29" s="11"/>
      <c r="Q29" s="11"/>
    </row>
    <row r="30" spans="1:18" x14ac:dyDescent="0.2">
      <c r="A30" s="31" t="s">
        <v>27</v>
      </c>
      <c r="C30" s="9"/>
      <c r="D30" s="14"/>
      <c r="E30" s="14"/>
      <c r="F30" s="14"/>
      <c r="G30" s="14"/>
      <c r="H30" s="14"/>
      <c r="I30" s="14"/>
      <c r="J30" s="14"/>
      <c r="K30" s="14"/>
      <c r="L30" s="14"/>
      <c r="M30" s="14"/>
      <c r="N30" s="14"/>
      <c r="O30" s="14"/>
      <c r="P30" s="14"/>
      <c r="Q30" s="14"/>
    </row>
    <row r="31" spans="1:18" ht="50.45" customHeight="1" x14ac:dyDescent="0.2">
      <c r="A31" s="396"/>
      <c r="B31" s="396"/>
      <c r="C31" s="396"/>
      <c r="D31" s="396"/>
      <c r="E31" s="396"/>
      <c r="F31" s="396"/>
      <c r="G31" s="396"/>
      <c r="H31" s="396"/>
      <c r="I31" s="396"/>
      <c r="J31" s="396"/>
      <c r="K31" s="396"/>
      <c r="L31" s="396"/>
    </row>
    <row r="32" spans="1:18" x14ac:dyDescent="0.2">
      <c r="B32" s="15"/>
      <c r="C32" s="9"/>
      <c r="N32" s="397" t="s">
        <v>69</v>
      </c>
      <c r="O32" s="397"/>
      <c r="P32" s="397"/>
      <c r="Q32" s="14"/>
      <c r="R32" s="14"/>
    </row>
    <row r="33" spans="2:18" ht="15" customHeight="1" x14ac:dyDescent="0.2">
      <c r="B33" s="15"/>
      <c r="C33" s="9"/>
      <c r="D33" s="15"/>
      <c r="E33" s="15"/>
      <c r="F33" s="15"/>
      <c r="H33" s="395"/>
      <c r="I33" s="395"/>
      <c r="J33" s="395"/>
      <c r="K33" s="395"/>
      <c r="L33" s="395"/>
      <c r="M33" s="317"/>
      <c r="N33" s="317"/>
      <c r="O33" s="317"/>
      <c r="P33" s="317"/>
      <c r="Q33" s="317"/>
      <c r="R33" s="317"/>
    </row>
    <row r="34" spans="2:18" x14ac:dyDescent="0.2">
      <c r="B34" s="9"/>
      <c r="C34" s="15"/>
      <c r="I34" s="286"/>
      <c r="J34" s="286"/>
      <c r="K34" s="286"/>
      <c r="L34" s="286"/>
    </row>
    <row r="35" spans="2:18" x14ac:dyDescent="0.2">
      <c r="B35" s="9"/>
      <c r="C35" s="15"/>
      <c r="I35" s="286"/>
      <c r="J35" s="286"/>
      <c r="K35" s="286"/>
      <c r="L35" s="286"/>
    </row>
    <row r="36" spans="2:18" x14ac:dyDescent="0.2">
      <c r="C36" s="15"/>
      <c r="I36" s="286"/>
      <c r="J36" s="286"/>
      <c r="K36" s="286"/>
      <c r="L36" s="286"/>
      <c r="N36" s="395" t="s">
        <v>70</v>
      </c>
      <c r="O36" s="395"/>
      <c r="P36" s="395"/>
    </row>
    <row r="37" spans="2:18" x14ac:dyDescent="0.2">
      <c r="C37" s="15"/>
      <c r="H37" s="395"/>
      <c r="I37" s="395"/>
      <c r="J37" s="395"/>
      <c r="K37" s="395"/>
      <c r="L37" s="395"/>
      <c r="M37" s="317"/>
      <c r="N37" s="395" t="s">
        <v>71</v>
      </c>
      <c r="O37" s="395"/>
      <c r="P37" s="395"/>
      <c r="Q37" s="317"/>
      <c r="R37" s="317"/>
    </row>
    <row r="38" spans="2:18" ht="15" customHeight="1" x14ac:dyDescent="0.2">
      <c r="C38" s="15"/>
      <c r="H38" s="395"/>
      <c r="I38" s="395"/>
      <c r="J38" s="395"/>
      <c r="K38" s="395"/>
      <c r="L38" s="395"/>
      <c r="M38" s="317"/>
      <c r="N38" s="395" t="s">
        <v>72</v>
      </c>
      <c r="O38" s="395"/>
      <c r="P38" s="395"/>
      <c r="Q38" s="317"/>
      <c r="R38" s="317"/>
    </row>
    <row r="39" spans="2:18" ht="15" customHeight="1" x14ac:dyDescent="0.2">
      <c r="C39" s="15"/>
      <c r="H39" s="395"/>
      <c r="I39" s="395"/>
      <c r="J39" s="395"/>
      <c r="K39" s="395"/>
      <c r="L39" s="395"/>
      <c r="M39" s="317"/>
      <c r="N39" s="317"/>
      <c r="O39" s="317"/>
      <c r="P39" s="317"/>
      <c r="Q39" s="317"/>
      <c r="R39" s="317"/>
    </row>
    <row r="40" spans="2:18" ht="15" customHeight="1" x14ac:dyDescent="0.2"/>
    <row r="41" spans="2:18" x14ac:dyDescent="0.2">
      <c r="C41" s="9"/>
    </row>
  </sheetData>
  <sheetProtection formatCells="0" formatColumns="0" formatRows="0" insertColumns="0" insertRows="0" deleteColumns="0" deleteRows="0"/>
  <mergeCells count="19">
    <mergeCell ref="N32:P32"/>
    <mergeCell ref="N36:P36"/>
    <mergeCell ref="N37:P37"/>
    <mergeCell ref="N38:P38"/>
    <mergeCell ref="M7:Q7"/>
    <mergeCell ref="P8:Q8"/>
    <mergeCell ref="M11:P11"/>
    <mergeCell ref="H33:L33"/>
    <mergeCell ref="H37:L37"/>
    <mergeCell ref="H38:L38"/>
    <mergeCell ref="H39:L39"/>
    <mergeCell ref="A31:L31"/>
    <mergeCell ref="A1:G1"/>
    <mergeCell ref="C7:G7"/>
    <mergeCell ref="H7:L7"/>
    <mergeCell ref="F8:G8"/>
    <mergeCell ref="H11:K11"/>
    <mergeCell ref="K8:L8"/>
    <mergeCell ref="C11:F11"/>
  </mergeCells>
  <dataValidations count="2">
    <dataValidation allowBlank="1" showInputMessage="1" showErrorMessage="1" prompt="Provide as per last Forecast for the reporting quarter submitted with IFR" sqref="C14:C19 H14:H19 H23:H27 C23:C27 M14:M19 M23:M27" xr:uid="{00000000-0002-0000-0400-000000000000}"/>
    <dataValidation allowBlank="1" showInputMessage="1" showErrorMessage="1" prompt="Provide as per ICP Records converted to equivalent to reporting currency" sqref="E14:E19 J14:J19 E23:E27 J23:J27 O14:O19 O23:O27" xr:uid="{00000000-0002-0000-0400-000001000000}"/>
  </dataValidations>
  <printOptions horizontalCentered="1"/>
  <pageMargins left="0.51181102362204722" right="0.23622047244094491" top="0.51181102362204722" bottom="0.51181102362204722" header="0.51181102362204722" footer="0.51181102362204722"/>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2"/>
  <sheetViews>
    <sheetView view="pageBreakPreview" topLeftCell="T22" zoomScaleNormal="100" zoomScaleSheetLayoutView="100" workbookViewId="0">
      <selection activeCell="Y32" sqref="Y32:AC39"/>
    </sheetView>
  </sheetViews>
  <sheetFormatPr defaultRowHeight="12.75" x14ac:dyDescent="0.2"/>
  <cols>
    <col min="1" max="1" width="7.42578125" style="10" customWidth="1"/>
    <col min="2" max="2" width="31.85546875" style="10" customWidth="1"/>
    <col min="3" max="3" width="14" style="10" bestFit="1" customWidth="1"/>
    <col min="4" max="4" width="13.85546875" style="10" customWidth="1"/>
    <col min="5" max="5" width="17.140625" style="10" customWidth="1"/>
    <col min="6" max="7" width="13.85546875" style="10" customWidth="1"/>
    <col min="8" max="8" width="13.42578125" style="10" bestFit="1" customWidth="1"/>
    <col min="9" max="9" width="10.140625" style="10" customWidth="1"/>
    <col min="10" max="10" width="14" style="10" bestFit="1" customWidth="1"/>
    <col min="11" max="11" width="12.7109375" style="10" bestFit="1" customWidth="1"/>
    <col min="12" max="12" width="15.7109375" style="10" customWidth="1"/>
    <col min="13" max="13" width="12.28515625" style="10" customWidth="1"/>
    <col min="14" max="14" width="12.7109375" style="10" bestFit="1" customWidth="1"/>
    <col min="15" max="15" width="12.28515625" style="10" customWidth="1"/>
    <col min="16" max="16" width="10.28515625" style="10" customWidth="1"/>
    <col min="17" max="17" width="14" style="10" bestFit="1" customWidth="1"/>
    <col min="18" max="18" width="12.7109375" style="10" bestFit="1" customWidth="1"/>
    <col min="19" max="19" width="15.7109375" style="10" customWidth="1"/>
    <col min="20" max="20" width="12.28515625" style="10" customWidth="1"/>
    <col min="21" max="21" width="12.7109375" style="10" bestFit="1" customWidth="1"/>
    <col min="22" max="22" width="12.28515625" style="10" customWidth="1"/>
    <col min="23" max="23" width="10.28515625" style="10" customWidth="1"/>
    <col min="24" max="24" width="14" style="10" bestFit="1" customWidth="1"/>
    <col min="25" max="25" width="12.7109375" style="10" bestFit="1" customWidth="1"/>
    <col min="26" max="26" width="15.7109375" style="10" customWidth="1"/>
    <col min="27" max="27" width="12.28515625" style="10" customWidth="1"/>
    <col min="28" max="28" width="12.7109375" style="10" bestFit="1" customWidth="1"/>
    <col min="29" max="29" width="12.28515625" style="10" customWidth="1"/>
    <col min="30" max="30" width="10.28515625" style="10" customWidth="1"/>
    <col min="31" max="254" width="8.7109375" style="10"/>
    <col min="255" max="255" width="5" style="10" customWidth="1"/>
    <col min="256" max="256" width="26.5703125" style="10" customWidth="1"/>
    <col min="257" max="257" width="0" style="10" hidden="1" customWidth="1"/>
    <col min="258" max="258" width="14" style="10" bestFit="1" customWidth="1"/>
    <col min="259" max="259" width="12.85546875" style="10" bestFit="1" customWidth="1"/>
    <col min="260" max="260" width="13.5703125" style="10" bestFit="1" customWidth="1"/>
    <col min="261" max="261" width="14" style="10" bestFit="1" customWidth="1"/>
    <col min="262" max="263" width="15" style="10" customWidth="1"/>
    <col min="264" max="264" width="14" style="10" bestFit="1" customWidth="1"/>
    <col min="265" max="265" width="12.85546875" style="10" bestFit="1" customWidth="1"/>
    <col min="266" max="266" width="14" style="10" bestFit="1" customWidth="1"/>
    <col min="267" max="510" width="8.7109375" style="10"/>
    <col min="511" max="511" width="5" style="10" customWidth="1"/>
    <col min="512" max="512" width="26.5703125" style="10" customWidth="1"/>
    <col min="513" max="513" width="0" style="10" hidden="1" customWidth="1"/>
    <col min="514" max="514" width="14" style="10" bestFit="1" customWidth="1"/>
    <col min="515" max="515" width="12.85546875" style="10" bestFit="1" customWidth="1"/>
    <col min="516" max="516" width="13.5703125" style="10" bestFit="1" customWidth="1"/>
    <col min="517" max="517" width="14" style="10" bestFit="1" customWidth="1"/>
    <col min="518" max="519" width="15" style="10" customWidth="1"/>
    <col min="520" max="520" width="14" style="10" bestFit="1" customWidth="1"/>
    <col min="521" max="521" width="12.85546875" style="10" bestFit="1" customWidth="1"/>
    <col min="522" max="522" width="14" style="10" bestFit="1" customWidth="1"/>
    <col min="523" max="766" width="8.7109375" style="10"/>
    <col min="767" max="767" width="5" style="10" customWidth="1"/>
    <col min="768" max="768" width="26.5703125" style="10" customWidth="1"/>
    <col min="769" max="769" width="0" style="10" hidden="1" customWidth="1"/>
    <col min="770" max="770" width="14" style="10" bestFit="1" customWidth="1"/>
    <col min="771" max="771" width="12.85546875" style="10" bestFit="1" customWidth="1"/>
    <col min="772" max="772" width="13.5703125" style="10" bestFit="1" customWidth="1"/>
    <col min="773" max="773" width="14" style="10" bestFit="1" customWidth="1"/>
    <col min="774" max="775" width="15" style="10" customWidth="1"/>
    <col min="776" max="776" width="14" style="10" bestFit="1" customWidth="1"/>
    <col min="777" max="777" width="12.85546875" style="10" bestFit="1" customWidth="1"/>
    <col min="778" max="778" width="14" style="10" bestFit="1" customWidth="1"/>
    <col min="779" max="1022" width="8.7109375" style="10"/>
    <col min="1023" max="1023" width="5" style="10" customWidth="1"/>
    <col min="1024" max="1024" width="26.5703125" style="10" customWidth="1"/>
    <col min="1025" max="1025" width="0" style="10" hidden="1" customWidth="1"/>
    <col min="1026" max="1026" width="14" style="10" bestFit="1" customWidth="1"/>
    <col min="1027" max="1027" width="12.85546875" style="10" bestFit="1" customWidth="1"/>
    <col min="1028" max="1028" width="13.5703125" style="10" bestFit="1" customWidth="1"/>
    <col min="1029" max="1029" width="14" style="10" bestFit="1" customWidth="1"/>
    <col min="1030" max="1031" width="15" style="10" customWidth="1"/>
    <col min="1032" max="1032" width="14" style="10" bestFit="1" customWidth="1"/>
    <col min="1033" max="1033" width="12.85546875" style="10" bestFit="1" customWidth="1"/>
    <col min="1034" max="1034" width="14" style="10" bestFit="1" customWidth="1"/>
    <col min="1035" max="1278" width="8.7109375" style="10"/>
    <col min="1279" max="1279" width="5" style="10" customWidth="1"/>
    <col min="1280" max="1280" width="26.5703125" style="10" customWidth="1"/>
    <col min="1281" max="1281" width="0" style="10" hidden="1" customWidth="1"/>
    <col min="1282" max="1282" width="14" style="10" bestFit="1" customWidth="1"/>
    <col min="1283" max="1283" width="12.85546875" style="10" bestFit="1" customWidth="1"/>
    <col min="1284" max="1284" width="13.5703125" style="10" bestFit="1" customWidth="1"/>
    <col min="1285" max="1285" width="14" style="10" bestFit="1" customWidth="1"/>
    <col min="1286" max="1287" width="15" style="10" customWidth="1"/>
    <col min="1288" max="1288" width="14" style="10" bestFit="1" customWidth="1"/>
    <col min="1289" max="1289" width="12.85546875" style="10" bestFit="1" customWidth="1"/>
    <col min="1290" max="1290" width="14" style="10" bestFit="1" customWidth="1"/>
    <col min="1291" max="1534" width="8.7109375" style="10"/>
    <col min="1535" max="1535" width="5" style="10" customWidth="1"/>
    <col min="1536" max="1536" width="26.5703125" style="10" customWidth="1"/>
    <col min="1537" max="1537" width="0" style="10" hidden="1" customWidth="1"/>
    <col min="1538" max="1538" width="14" style="10" bestFit="1" customWidth="1"/>
    <col min="1539" max="1539" width="12.85546875" style="10" bestFit="1" customWidth="1"/>
    <col min="1540" max="1540" width="13.5703125" style="10" bestFit="1" customWidth="1"/>
    <col min="1541" max="1541" width="14" style="10" bestFit="1" customWidth="1"/>
    <col min="1542" max="1543" width="15" style="10" customWidth="1"/>
    <col min="1544" max="1544" width="14" style="10" bestFit="1" customWidth="1"/>
    <col min="1545" max="1545" width="12.85546875" style="10" bestFit="1" customWidth="1"/>
    <col min="1546" max="1546" width="14" style="10" bestFit="1" customWidth="1"/>
    <col min="1547" max="1790" width="8.7109375" style="10"/>
    <col min="1791" max="1791" width="5" style="10" customWidth="1"/>
    <col min="1792" max="1792" width="26.5703125" style="10" customWidth="1"/>
    <col min="1793" max="1793" width="0" style="10" hidden="1" customWidth="1"/>
    <col min="1794" max="1794" width="14" style="10" bestFit="1" customWidth="1"/>
    <col min="1795" max="1795" width="12.85546875" style="10" bestFit="1" customWidth="1"/>
    <col min="1796" max="1796" width="13.5703125" style="10" bestFit="1" customWidth="1"/>
    <col min="1797" max="1797" width="14" style="10" bestFit="1" customWidth="1"/>
    <col min="1798" max="1799" width="15" style="10" customWidth="1"/>
    <col min="1800" max="1800" width="14" style="10" bestFit="1" customWidth="1"/>
    <col min="1801" max="1801" width="12.85546875" style="10" bestFit="1" customWidth="1"/>
    <col min="1802" max="1802" width="14" style="10" bestFit="1" customWidth="1"/>
    <col min="1803" max="2046" width="8.7109375" style="10"/>
    <col min="2047" max="2047" width="5" style="10" customWidth="1"/>
    <col min="2048" max="2048" width="26.5703125" style="10" customWidth="1"/>
    <col min="2049" max="2049" width="0" style="10" hidden="1" customWidth="1"/>
    <col min="2050" max="2050" width="14" style="10" bestFit="1" customWidth="1"/>
    <col min="2051" max="2051" width="12.85546875" style="10" bestFit="1" customWidth="1"/>
    <col min="2052" max="2052" width="13.5703125" style="10" bestFit="1" customWidth="1"/>
    <col min="2053" max="2053" width="14" style="10" bestFit="1" customWidth="1"/>
    <col min="2054" max="2055" width="15" style="10" customWidth="1"/>
    <col min="2056" max="2056" width="14" style="10" bestFit="1" customWidth="1"/>
    <col min="2057" max="2057" width="12.85546875" style="10" bestFit="1" customWidth="1"/>
    <col min="2058" max="2058" width="14" style="10" bestFit="1" customWidth="1"/>
    <col min="2059" max="2302" width="8.7109375" style="10"/>
    <col min="2303" max="2303" width="5" style="10" customWidth="1"/>
    <col min="2304" max="2304" width="26.5703125" style="10" customWidth="1"/>
    <col min="2305" max="2305" width="0" style="10" hidden="1" customWidth="1"/>
    <col min="2306" max="2306" width="14" style="10" bestFit="1" customWidth="1"/>
    <col min="2307" max="2307" width="12.85546875" style="10" bestFit="1" customWidth="1"/>
    <col min="2308" max="2308" width="13.5703125" style="10" bestFit="1" customWidth="1"/>
    <col min="2309" max="2309" width="14" style="10" bestFit="1" customWidth="1"/>
    <col min="2310" max="2311" width="15" style="10" customWidth="1"/>
    <col min="2312" max="2312" width="14" style="10" bestFit="1" customWidth="1"/>
    <col min="2313" max="2313" width="12.85546875" style="10" bestFit="1" customWidth="1"/>
    <col min="2314" max="2314" width="14" style="10" bestFit="1" customWidth="1"/>
    <col min="2315" max="2558" width="8.7109375" style="10"/>
    <col min="2559" max="2559" width="5" style="10" customWidth="1"/>
    <col min="2560" max="2560" width="26.5703125" style="10" customWidth="1"/>
    <col min="2561" max="2561" width="0" style="10" hidden="1" customWidth="1"/>
    <col min="2562" max="2562" width="14" style="10" bestFit="1" customWidth="1"/>
    <col min="2563" max="2563" width="12.85546875" style="10" bestFit="1" customWidth="1"/>
    <col min="2564" max="2564" width="13.5703125" style="10" bestFit="1" customWidth="1"/>
    <col min="2565" max="2565" width="14" style="10" bestFit="1" customWidth="1"/>
    <col min="2566" max="2567" width="15" style="10" customWidth="1"/>
    <col min="2568" max="2568" width="14" style="10" bestFit="1" customWidth="1"/>
    <col min="2569" max="2569" width="12.85546875" style="10" bestFit="1" customWidth="1"/>
    <col min="2570" max="2570" width="14" style="10" bestFit="1" customWidth="1"/>
    <col min="2571" max="2814" width="8.7109375" style="10"/>
    <col min="2815" max="2815" width="5" style="10" customWidth="1"/>
    <col min="2816" max="2816" width="26.5703125" style="10" customWidth="1"/>
    <col min="2817" max="2817" width="0" style="10" hidden="1" customWidth="1"/>
    <col min="2818" max="2818" width="14" style="10" bestFit="1" customWidth="1"/>
    <col min="2819" max="2819" width="12.85546875" style="10" bestFit="1" customWidth="1"/>
    <col min="2820" max="2820" width="13.5703125" style="10" bestFit="1" customWidth="1"/>
    <col min="2821" max="2821" width="14" style="10" bestFit="1" customWidth="1"/>
    <col min="2822" max="2823" width="15" style="10" customWidth="1"/>
    <col min="2824" max="2824" width="14" style="10" bestFit="1" customWidth="1"/>
    <col min="2825" max="2825" width="12.85546875" style="10" bestFit="1" customWidth="1"/>
    <col min="2826" max="2826" width="14" style="10" bestFit="1" customWidth="1"/>
    <col min="2827" max="3070" width="8.7109375" style="10"/>
    <col min="3071" max="3071" width="5" style="10" customWidth="1"/>
    <col min="3072" max="3072" width="26.5703125" style="10" customWidth="1"/>
    <col min="3073" max="3073" width="0" style="10" hidden="1" customWidth="1"/>
    <col min="3074" max="3074" width="14" style="10" bestFit="1" customWidth="1"/>
    <col min="3075" max="3075" width="12.85546875" style="10" bestFit="1" customWidth="1"/>
    <col min="3076" max="3076" width="13.5703125" style="10" bestFit="1" customWidth="1"/>
    <col min="3077" max="3077" width="14" style="10" bestFit="1" customWidth="1"/>
    <col min="3078" max="3079" width="15" style="10" customWidth="1"/>
    <col min="3080" max="3080" width="14" style="10" bestFit="1" customWidth="1"/>
    <col min="3081" max="3081" width="12.85546875" style="10" bestFit="1" customWidth="1"/>
    <col min="3082" max="3082" width="14" style="10" bestFit="1" customWidth="1"/>
    <col min="3083" max="3326" width="8.7109375" style="10"/>
    <col min="3327" max="3327" width="5" style="10" customWidth="1"/>
    <col min="3328" max="3328" width="26.5703125" style="10" customWidth="1"/>
    <col min="3329" max="3329" width="0" style="10" hidden="1" customWidth="1"/>
    <col min="3330" max="3330" width="14" style="10" bestFit="1" customWidth="1"/>
    <col min="3331" max="3331" width="12.85546875" style="10" bestFit="1" customWidth="1"/>
    <col min="3332" max="3332" width="13.5703125" style="10" bestFit="1" customWidth="1"/>
    <col min="3333" max="3333" width="14" style="10" bestFit="1" customWidth="1"/>
    <col min="3334" max="3335" width="15" style="10" customWidth="1"/>
    <col min="3336" max="3336" width="14" style="10" bestFit="1" customWidth="1"/>
    <col min="3337" max="3337" width="12.85546875" style="10" bestFit="1" customWidth="1"/>
    <col min="3338" max="3338" width="14" style="10" bestFit="1" customWidth="1"/>
    <col min="3339" max="3582" width="8.7109375" style="10"/>
    <col min="3583" max="3583" width="5" style="10" customWidth="1"/>
    <col min="3584" max="3584" width="26.5703125" style="10" customWidth="1"/>
    <col min="3585" max="3585" width="0" style="10" hidden="1" customWidth="1"/>
    <col min="3586" max="3586" width="14" style="10" bestFit="1" customWidth="1"/>
    <col min="3587" max="3587" width="12.85546875" style="10" bestFit="1" customWidth="1"/>
    <col min="3588" max="3588" width="13.5703125" style="10" bestFit="1" customWidth="1"/>
    <col min="3589" max="3589" width="14" style="10" bestFit="1" customWidth="1"/>
    <col min="3590" max="3591" width="15" style="10" customWidth="1"/>
    <col min="3592" max="3592" width="14" style="10" bestFit="1" customWidth="1"/>
    <col min="3593" max="3593" width="12.85546875" style="10" bestFit="1" customWidth="1"/>
    <col min="3594" max="3594" width="14" style="10" bestFit="1" customWidth="1"/>
    <col min="3595" max="3838" width="8.7109375" style="10"/>
    <col min="3839" max="3839" width="5" style="10" customWidth="1"/>
    <col min="3840" max="3840" width="26.5703125" style="10" customWidth="1"/>
    <col min="3841" max="3841" width="0" style="10" hidden="1" customWidth="1"/>
    <col min="3842" max="3842" width="14" style="10" bestFit="1" customWidth="1"/>
    <col min="3843" max="3843" width="12.85546875" style="10" bestFit="1" customWidth="1"/>
    <col min="3844" max="3844" width="13.5703125" style="10" bestFit="1" customWidth="1"/>
    <col min="3845" max="3845" width="14" style="10" bestFit="1" customWidth="1"/>
    <col min="3846" max="3847" width="15" style="10" customWidth="1"/>
    <col min="3848" max="3848" width="14" style="10" bestFit="1" customWidth="1"/>
    <col min="3849" max="3849" width="12.85546875" style="10" bestFit="1" customWidth="1"/>
    <col min="3850" max="3850" width="14" style="10" bestFit="1" customWidth="1"/>
    <col min="3851" max="4094" width="8.7109375" style="10"/>
    <col min="4095" max="4095" width="5" style="10" customWidth="1"/>
    <col min="4096" max="4096" width="26.5703125" style="10" customWidth="1"/>
    <col min="4097" max="4097" width="0" style="10" hidden="1" customWidth="1"/>
    <col min="4098" max="4098" width="14" style="10" bestFit="1" customWidth="1"/>
    <col min="4099" max="4099" width="12.85546875" style="10" bestFit="1" customWidth="1"/>
    <col min="4100" max="4100" width="13.5703125" style="10" bestFit="1" customWidth="1"/>
    <col min="4101" max="4101" width="14" style="10" bestFit="1" customWidth="1"/>
    <col min="4102" max="4103" width="15" style="10" customWidth="1"/>
    <col min="4104" max="4104" width="14" style="10" bestFit="1" customWidth="1"/>
    <col min="4105" max="4105" width="12.85546875" style="10" bestFit="1" customWidth="1"/>
    <col min="4106" max="4106" width="14" style="10" bestFit="1" customWidth="1"/>
    <col min="4107" max="4350" width="8.7109375" style="10"/>
    <col min="4351" max="4351" width="5" style="10" customWidth="1"/>
    <col min="4352" max="4352" width="26.5703125" style="10" customWidth="1"/>
    <col min="4353" max="4353" width="0" style="10" hidden="1" customWidth="1"/>
    <col min="4354" max="4354" width="14" style="10" bestFit="1" customWidth="1"/>
    <col min="4355" max="4355" width="12.85546875" style="10" bestFit="1" customWidth="1"/>
    <col min="4356" max="4356" width="13.5703125" style="10" bestFit="1" customWidth="1"/>
    <col min="4357" max="4357" width="14" style="10" bestFit="1" customWidth="1"/>
    <col min="4358" max="4359" width="15" style="10" customWidth="1"/>
    <col min="4360" max="4360" width="14" style="10" bestFit="1" customWidth="1"/>
    <col min="4361" max="4361" width="12.85546875" style="10" bestFit="1" customWidth="1"/>
    <col min="4362" max="4362" width="14" style="10" bestFit="1" customWidth="1"/>
    <col min="4363" max="4606" width="8.7109375" style="10"/>
    <col min="4607" max="4607" width="5" style="10" customWidth="1"/>
    <col min="4608" max="4608" width="26.5703125" style="10" customWidth="1"/>
    <col min="4609" max="4609" width="0" style="10" hidden="1" customWidth="1"/>
    <col min="4610" max="4610" width="14" style="10" bestFit="1" customWidth="1"/>
    <col min="4611" max="4611" width="12.85546875" style="10" bestFit="1" customWidth="1"/>
    <col min="4612" max="4612" width="13.5703125" style="10" bestFit="1" customWidth="1"/>
    <col min="4613" max="4613" width="14" style="10" bestFit="1" customWidth="1"/>
    <col min="4614" max="4615" width="15" style="10" customWidth="1"/>
    <col min="4616" max="4616" width="14" style="10" bestFit="1" customWidth="1"/>
    <col min="4617" max="4617" width="12.85546875" style="10" bestFit="1" customWidth="1"/>
    <col min="4618" max="4618" width="14" style="10" bestFit="1" customWidth="1"/>
    <col min="4619" max="4862" width="8.7109375" style="10"/>
    <col min="4863" max="4863" width="5" style="10" customWidth="1"/>
    <col min="4864" max="4864" width="26.5703125" style="10" customWidth="1"/>
    <col min="4865" max="4865" width="0" style="10" hidden="1" customWidth="1"/>
    <col min="4866" max="4866" width="14" style="10" bestFit="1" customWidth="1"/>
    <col min="4867" max="4867" width="12.85546875" style="10" bestFit="1" customWidth="1"/>
    <col min="4868" max="4868" width="13.5703125" style="10" bestFit="1" customWidth="1"/>
    <col min="4869" max="4869" width="14" style="10" bestFit="1" customWidth="1"/>
    <col min="4870" max="4871" width="15" style="10" customWidth="1"/>
    <col min="4872" max="4872" width="14" style="10" bestFit="1" customWidth="1"/>
    <col min="4873" max="4873" width="12.85546875" style="10" bestFit="1" customWidth="1"/>
    <col min="4874" max="4874" width="14" style="10" bestFit="1" customWidth="1"/>
    <col min="4875" max="5118" width="8.7109375" style="10"/>
    <col min="5119" max="5119" width="5" style="10" customWidth="1"/>
    <col min="5120" max="5120" width="26.5703125" style="10" customWidth="1"/>
    <col min="5121" max="5121" width="0" style="10" hidden="1" customWidth="1"/>
    <col min="5122" max="5122" width="14" style="10" bestFit="1" customWidth="1"/>
    <col min="5123" max="5123" width="12.85546875" style="10" bestFit="1" customWidth="1"/>
    <col min="5124" max="5124" width="13.5703125" style="10" bestFit="1" customWidth="1"/>
    <col min="5125" max="5125" width="14" style="10" bestFit="1" customWidth="1"/>
    <col min="5126" max="5127" width="15" style="10" customWidth="1"/>
    <col min="5128" max="5128" width="14" style="10" bestFit="1" customWidth="1"/>
    <col min="5129" max="5129" width="12.85546875" style="10" bestFit="1" customWidth="1"/>
    <col min="5130" max="5130" width="14" style="10" bestFit="1" customWidth="1"/>
    <col min="5131" max="5374" width="8.7109375" style="10"/>
    <col min="5375" max="5375" width="5" style="10" customWidth="1"/>
    <col min="5376" max="5376" width="26.5703125" style="10" customWidth="1"/>
    <col min="5377" max="5377" width="0" style="10" hidden="1" customWidth="1"/>
    <col min="5378" max="5378" width="14" style="10" bestFit="1" customWidth="1"/>
    <col min="5379" max="5379" width="12.85546875" style="10" bestFit="1" customWidth="1"/>
    <col min="5380" max="5380" width="13.5703125" style="10" bestFit="1" customWidth="1"/>
    <col min="5381" max="5381" width="14" style="10" bestFit="1" customWidth="1"/>
    <col min="5382" max="5383" width="15" style="10" customWidth="1"/>
    <col min="5384" max="5384" width="14" style="10" bestFit="1" customWidth="1"/>
    <col min="5385" max="5385" width="12.85546875" style="10" bestFit="1" customWidth="1"/>
    <col min="5386" max="5386" width="14" style="10" bestFit="1" customWidth="1"/>
    <col min="5387" max="5630" width="8.7109375" style="10"/>
    <col min="5631" max="5631" width="5" style="10" customWidth="1"/>
    <col min="5632" max="5632" width="26.5703125" style="10" customWidth="1"/>
    <col min="5633" max="5633" width="0" style="10" hidden="1" customWidth="1"/>
    <col min="5634" max="5634" width="14" style="10" bestFit="1" customWidth="1"/>
    <col min="5635" max="5635" width="12.85546875" style="10" bestFit="1" customWidth="1"/>
    <col min="5636" max="5636" width="13.5703125" style="10" bestFit="1" customWidth="1"/>
    <col min="5637" max="5637" width="14" style="10" bestFit="1" customWidth="1"/>
    <col min="5638" max="5639" width="15" style="10" customWidth="1"/>
    <col min="5640" max="5640" width="14" style="10" bestFit="1" customWidth="1"/>
    <col min="5641" max="5641" width="12.85546875" style="10" bestFit="1" customWidth="1"/>
    <col min="5642" max="5642" width="14" style="10" bestFit="1" customWidth="1"/>
    <col min="5643" max="5886" width="8.7109375" style="10"/>
    <col min="5887" max="5887" width="5" style="10" customWidth="1"/>
    <col min="5888" max="5888" width="26.5703125" style="10" customWidth="1"/>
    <col min="5889" max="5889" width="0" style="10" hidden="1" customWidth="1"/>
    <col min="5890" max="5890" width="14" style="10" bestFit="1" customWidth="1"/>
    <col min="5891" max="5891" width="12.85546875" style="10" bestFit="1" customWidth="1"/>
    <col min="5892" max="5892" width="13.5703125" style="10" bestFit="1" customWidth="1"/>
    <col min="5893" max="5893" width="14" style="10" bestFit="1" customWidth="1"/>
    <col min="5894" max="5895" width="15" style="10" customWidth="1"/>
    <col min="5896" max="5896" width="14" style="10" bestFit="1" customWidth="1"/>
    <col min="5897" max="5897" width="12.85546875" style="10" bestFit="1" customWidth="1"/>
    <col min="5898" max="5898" width="14" style="10" bestFit="1" customWidth="1"/>
    <col min="5899" max="6142" width="8.7109375" style="10"/>
    <col min="6143" max="6143" width="5" style="10" customWidth="1"/>
    <col min="6144" max="6144" width="26.5703125" style="10" customWidth="1"/>
    <col min="6145" max="6145" width="0" style="10" hidden="1" customWidth="1"/>
    <col min="6146" max="6146" width="14" style="10" bestFit="1" customWidth="1"/>
    <col min="6147" max="6147" width="12.85546875" style="10" bestFit="1" customWidth="1"/>
    <col min="6148" max="6148" width="13.5703125" style="10" bestFit="1" customWidth="1"/>
    <col min="6149" max="6149" width="14" style="10" bestFit="1" customWidth="1"/>
    <col min="6150" max="6151" width="15" style="10" customWidth="1"/>
    <col min="6152" max="6152" width="14" style="10" bestFit="1" customWidth="1"/>
    <col min="6153" max="6153" width="12.85546875" style="10" bestFit="1" customWidth="1"/>
    <col min="6154" max="6154" width="14" style="10" bestFit="1" customWidth="1"/>
    <col min="6155" max="6398" width="8.7109375" style="10"/>
    <col min="6399" max="6399" width="5" style="10" customWidth="1"/>
    <col min="6400" max="6400" width="26.5703125" style="10" customWidth="1"/>
    <col min="6401" max="6401" width="0" style="10" hidden="1" customWidth="1"/>
    <col min="6402" max="6402" width="14" style="10" bestFit="1" customWidth="1"/>
    <col min="6403" max="6403" width="12.85546875" style="10" bestFit="1" customWidth="1"/>
    <col min="6404" max="6404" width="13.5703125" style="10" bestFit="1" customWidth="1"/>
    <col min="6405" max="6405" width="14" style="10" bestFit="1" customWidth="1"/>
    <col min="6406" max="6407" width="15" style="10" customWidth="1"/>
    <col min="6408" max="6408" width="14" style="10" bestFit="1" customWidth="1"/>
    <col min="6409" max="6409" width="12.85546875" style="10" bestFit="1" customWidth="1"/>
    <col min="6410" max="6410" width="14" style="10" bestFit="1" customWidth="1"/>
    <col min="6411" max="6654" width="8.7109375" style="10"/>
    <col min="6655" max="6655" width="5" style="10" customWidth="1"/>
    <col min="6656" max="6656" width="26.5703125" style="10" customWidth="1"/>
    <col min="6657" max="6657" width="0" style="10" hidden="1" customWidth="1"/>
    <col min="6658" max="6658" width="14" style="10" bestFit="1" customWidth="1"/>
    <col min="6659" max="6659" width="12.85546875" style="10" bestFit="1" customWidth="1"/>
    <col min="6660" max="6660" width="13.5703125" style="10" bestFit="1" customWidth="1"/>
    <col min="6661" max="6661" width="14" style="10" bestFit="1" customWidth="1"/>
    <col min="6662" max="6663" width="15" style="10" customWidth="1"/>
    <col min="6664" max="6664" width="14" style="10" bestFit="1" customWidth="1"/>
    <col min="6665" max="6665" width="12.85546875" style="10" bestFit="1" customWidth="1"/>
    <col min="6666" max="6666" width="14" style="10" bestFit="1" customWidth="1"/>
    <col min="6667" max="6910" width="8.7109375" style="10"/>
    <col min="6911" max="6911" width="5" style="10" customWidth="1"/>
    <col min="6912" max="6912" width="26.5703125" style="10" customWidth="1"/>
    <col min="6913" max="6913" width="0" style="10" hidden="1" customWidth="1"/>
    <col min="6914" max="6914" width="14" style="10" bestFit="1" customWidth="1"/>
    <col min="6915" max="6915" width="12.85546875" style="10" bestFit="1" customWidth="1"/>
    <col min="6916" max="6916" width="13.5703125" style="10" bestFit="1" customWidth="1"/>
    <col min="6917" max="6917" width="14" style="10" bestFit="1" customWidth="1"/>
    <col min="6918" max="6919" width="15" style="10" customWidth="1"/>
    <col min="6920" max="6920" width="14" style="10" bestFit="1" customWidth="1"/>
    <col min="6921" max="6921" width="12.85546875" style="10" bestFit="1" customWidth="1"/>
    <col min="6922" max="6922" width="14" style="10" bestFit="1" customWidth="1"/>
    <col min="6923" max="7166" width="8.7109375" style="10"/>
    <col min="7167" max="7167" width="5" style="10" customWidth="1"/>
    <col min="7168" max="7168" width="26.5703125" style="10" customWidth="1"/>
    <col min="7169" max="7169" width="0" style="10" hidden="1" customWidth="1"/>
    <col min="7170" max="7170" width="14" style="10" bestFit="1" customWidth="1"/>
    <col min="7171" max="7171" width="12.85546875" style="10" bestFit="1" customWidth="1"/>
    <col min="7172" max="7172" width="13.5703125" style="10" bestFit="1" customWidth="1"/>
    <col min="7173" max="7173" width="14" style="10" bestFit="1" customWidth="1"/>
    <col min="7174" max="7175" width="15" style="10" customWidth="1"/>
    <col min="7176" max="7176" width="14" style="10" bestFit="1" customWidth="1"/>
    <col min="7177" max="7177" width="12.85546875" style="10" bestFit="1" customWidth="1"/>
    <col min="7178" max="7178" width="14" style="10" bestFit="1" customWidth="1"/>
    <col min="7179" max="7422" width="8.7109375" style="10"/>
    <col min="7423" max="7423" width="5" style="10" customWidth="1"/>
    <col min="7424" max="7424" width="26.5703125" style="10" customWidth="1"/>
    <col min="7425" max="7425" width="0" style="10" hidden="1" customWidth="1"/>
    <col min="7426" max="7426" width="14" style="10" bestFit="1" customWidth="1"/>
    <col min="7427" max="7427" width="12.85546875" style="10" bestFit="1" customWidth="1"/>
    <col min="7428" max="7428" width="13.5703125" style="10" bestFit="1" customWidth="1"/>
    <col min="7429" max="7429" width="14" style="10" bestFit="1" customWidth="1"/>
    <col min="7430" max="7431" width="15" style="10" customWidth="1"/>
    <col min="7432" max="7432" width="14" style="10" bestFit="1" customWidth="1"/>
    <col min="7433" max="7433" width="12.85546875" style="10" bestFit="1" customWidth="1"/>
    <col min="7434" max="7434" width="14" style="10" bestFit="1" customWidth="1"/>
    <col min="7435" max="7678" width="8.7109375" style="10"/>
    <col min="7679" max="7679" width="5" style="10" customWidth="1"/>
    <col min="7680" max="7680" width="26.5703125" style="10" customWidth="1"/>
    <col min="7681" max="7681" width="0" style="10" hidden="1" customWidth="1"/>
    <col min="7682" max="7682" width="14" style="10" bestFit="1" customWidth="1"/>
    <col min="7683" max="7683" width="12.85546875" style="10" bestFit="1" customWidth="1"/>
    <col min="7684" max="7684" width="13.5703125" style="10" bestFit="1" customWidth="1"/>
    <col min="7685" max="7685" width="14" style="10" bestFit="1" customWidth="1"/>
    <col min="7686" max="7687" width="15" style="10" customWidth="1"/>
    <col min="7688" max="7688" width="14" style="10" bestFit="1" customWidth="1"/>
    <col min="7689" max="7689" width="12.85546875" style="10" bestFit="1" customWidth="1"/>
    <col min="7690" max="7690" width="14" style="10" bestFit="1" customWidth="1"/>
    <col min="7691" max="7934" width="8.7109375" style="10"/>
    <col min="7935" max="7935" width="5" style="10" customWidth="1"/>
    <col min="7936" max="7936" width="26.5703125" style="10" customWidth="1"/>
    <col min="7937" max="7937" width="0" style="10" hidden="1" customWidth="1"/>
    <col min="7938" max="7938" width="14" style="10" bestFit="1" customWidth="1"/>
    <col min="7939" max="7939" width="12.85546875" style="10" bestFit="1" customWidth="1"/>
    <col min="7940" max="7940" width="13.5703125" style="10" bestFit="1" customWidth="1"/>
    <col min="7941" max="7941" width="14" style="10" bestFit="1" customWidth="1"/>
    <col min="7942" max="7943" width="15" style="10" customWidth="1"/>
    <col min="7944" max="7944" width="14" style="10" bestFit="1" customWidth="1"/>
    <col min="7945" max="7945" width="12.85546875" style="10" bestFit="1" customWidth="1"/>
    <col min="7946" max="7946" width="14" style="10" bestFit="1" customWidth="1"/>
    <col min="7947" max="8190" width="8.7109375" style="10"/>
    <col min="8191" max="8191" width="5" style="10" customWidth="1"/>
    <col min="8192" max="8192" width="26.5703125" style="10" customWidth="1"/>
    <col min="8193" max="8193" width="0" style="10" hidden="1" customWidth="1"/>
    <col min="8194" max="8194" width="14" style="10" bestFit="1" customWidth="1"/>
    <col min="8195" max="8195" width="12.85546875" style="10" bestFit="1" customWidth="1"/>
    <col min="8196" max="8196" width="13.5703125" style="10" bestFit="1" customWidth="1"/>
    <col min="8197" max="8197" width="14" style="10" bestFit="1" customWidth="1"/>
    <col min="8198" max="8199" width="15" style="10" customWidth="1"/>
    <col min="8200" max="8200" width="14" style="10" bestFit="1" customWidth="1"/>
    <col min="8201" max="8201" width="12.85546875" style="10" bestFit="1" customWidth="1"/>
    <col min="8202" max="8202" width="14" style="10" bestFit="1" customWidth="1"/>
    <col min="8203" max="8446" width="8.7109375" style="10"/>
    <col min="8447" max="8447" width="5" style="10" customWidth="1"/>
    <col min="8448" max="8448" width="26.5703125" style="10" customWidth="1"/>
    <col min="8449" max="8449" width="0" style="10" hidden="1" customWidth="1"/>
    <col min="8450" max="8450" width="14" style="10" bestFit="1" customWidth="1"/>
    <col min="8451" max="8451" width="12.85546875" style="10" bestFit="1" customWidth="1"/>
    <col min="8452" max="8452" width="13.5703125" style="10" bestFit="1" customWidth="1"/>
    <col min="8453" max="8453" width="14" style="10" bestFit="1" customWidth="1"/>
    <col min="8454" max="8455" width="15" style="10" customWidth="1"/>
    <col min="8456" max="8456" width="14" style="10" bestFit="1" customWidth="1"/>
    <col min="8457" max="8457" width="12.85546875" style="10" bestFit="1" customWidth="1"/>
    <col min="8458" max="8458" width="14" style="10" bestFit="1" customWidth="1"/>
    <col min="8459" max="8702" width="8.7109375" style="10"/>
    <col min="8703" max="8703" width="5" style="10" customWidth="1"/>
    <col min="8704" max="8704" width="26.5703125" style="10" customWidth="1"/>
    <col min="8705" max="8705" width="0" style="10" hidden="1" customWidth="1"/>
    <col min="8706" max="8706" width="14" style="10" bestFit="1" customWidth="1"/>
    <col min="8707" max="8707" width="12.85546875" style="10" bestFit="1" customWidth="1"/>
    <col min="8708" max="8708" width="13.5703125" style="10" bestFit="1" customWidth="1"/>
    <col min="8709" max="8709" width="14" style="10" bestFit="1" customWidth="1"/>
    <col min="8710" max="8711" width="15" style="10" customWidth="1"/>
    <col min="8712" max="8712" width="14" style="10" bestFit="1" customWidth="1"/>
    <col min="8713" max="8713" width="12.85546875" style="10" bestFit="1" customWidth="1"/>
    <col min="8714" max="8714" width="14" style="10" bestFit="1" customWidth="1"/>
    <col min="8715" max="8958" width="8.7109375" style="10"/>
    <col min="8959" max="8959" width="5" style="10" customWidth="1"/>
    <col min="8960" max="8960" width="26.5703125" style="10" customWidth="1"/>
    <col min="8961" max="8961" width="0" style="10" hidden="1" customWidth="1"/>
    <col min="8962" max="8962" width="14" style="10" bestFit="1" customWidth="1"/>
    <col min="8963" max="8963" width="12.85546875" style="10" bestFit="1" customWidth="1"/>
    <col min="8964" max="8964" width="13.5703125" style="10" bestFit="1" customWidth="1"/>
    <col min="8965" max="8965" width="14" style="10" bestFit="1" customWidth="1"/>
    <col min="8966" max="8967" width="15" style="10" customWidth="1"/>
    <col min="8968" max="8968" width="14" style="10" bestFit="1" customWidth="1"/>
    <col min="8969" max="8969" width="12.85546875" style="10" bestFit="1" customWidth="1"/>
    <col min="8970" max="8970" width="14" style="10" bestFit="1" customWidth="1"/>
    <col min="8971" max="9214" width="8.7109375" style="10"/>
    <col min="9215" max="9215" width="5" style="10" customWidth="1"/>
    <col min="9216" max="9216" width="26.5703125" style="10" customWidth="1"/>
    <col min="9217" max="9217" width="0" style="10" hidden="1" customWidth="1"/>
    <col min="9218" max="9218" width="14" style="10" bestFit="1" customWidth="1"/>
    <col min="9219" max="9219" width="12.85546875" style="10" bestFit="1" customWidth="1"/>
    <col min="9220" max="9220" width="13.5703125" style="10" bestFit="1" customWidth="1"/>
    <col min="9221" max="9221" width="14" style="10" bestFit="1" customWidth="1"/>
    <col min="9222" max="9223" width="15" style="10" customWidth="1"/>
    <col min="9224" max="9224" width="14" style="10" bestFit="1" customWidth="1"/>
    <col min="9225" max="9225" width="12.85546875" style="10" bestFit="1" customWidth="1"/>
    <col min="9226" max="9226" width="14" style="10" bestFit="1" customWidth="1"/>
    <col min="9227" max="9470" width="8.7109375" style="10"/>
    <col min="9471" max="9471" width="5" style="10" customWidth="1"/>
    <col min="9472" max="9472" width="26.5703125" style="10" customWidth="1"/>
    <col min="9473" max="9473" width="0" style="10" hidden="1" customWidth="1"/>
    <col min="9474" max="9474" width="14" style="10" bestFit="1" customWidth="1"/>
    <col min="9475" max="9475" width="12.85546875" style="10" bestFit="1" customWidth="1"/>
    <col min="9476" max="9476" width="13.5703125" style="10" bestFit="1" customWidth="1"/>
    <col min="9477" max="9477" width="14" style="10" bestFit="1" customWidth="1"/>
    <col min="9478" max="9479" width="15" style="10" customWidth="1"/>
    <col min="9480" max="9480" width="14" style="10" bestFit="1" customWidth="1"/>
    <col min="9481" max="9481" width="12.85546875" style="10" bestFit="1" customWidth="1"/>
    <col min="9482" max="9482" width="14" style="10" bestFit="1" customWidth="1"/>
    <col min="9483" max="9726" width="8.7109375" style="10"/>
    <col min="9727" max="9727" width="5" style="10" customWidth="1"/>
    <col min="9728" max="9728" width="26.5703125" style="10" customWidth="1"/>
    <col min="9729" max="9729" width="0" style="10" hidden="1" customWidth="1"/>
    <col min="9730" max="9730" width="14" style="10" bestFit="1" customWidth="1"/>
    <col min="9731" max="9731" width="12.85546875" style="10" bestFit="1" customWidth="1"/>
    <col min="9732" max="9732" width="13.5703125" style="10" bestFit="1" customWidth="1"/>
    <col min="9733" max="9733" width="14" style="10" bestFit="1" customWidth="1"/>
    <col min="9734" max="9735" width="15" style="10" customWidth="1"/>
    <col min="9736" max="9736" width="14" style="10" bestFit="1" customWidth="1"/>
    <col min="9737" max="9737" width="12.85546875" style="10" bestFit="1" customWidth="1"/>
    <col min="9738" max="9738" width="14" style="10" bestFit="1" customWidth="1"/>
    <col min="9739" max="9982" width="8.7109375" style="10"/>
    <col min="9983" max="9983" width="5" style="10" customWidth="1"/>
    <col min="9984" max="9984" width="26.5703125" style="10" customWidth="1"/>
    <col min="9985" max="9985" width="0" style="10" hidden="1" customWidth="1"/>
    <col min="9986" max="9986" width="14" style="10" bestFit="1" customWidth="1"/>
    <col min="9987" max="9987" width="12.85546875" style="10" bestFit="1" customWidth="1"/>
    <col min="9988" max="9988" width="13.5703125" style="10" bestFit="1" customWidth="1"/>
    <col min="9989" max="9989" width="14" style="10" bestFit="1" customWidth="1"/>
    <col min="9990" max="9991" width="15" style="10" customWidth="1"/>
    <col min="9992" max="9992" width="14" style="10" bestFit="1" customWidth="1"/>
    <col min="9993" max="9993" width="12.85546875" style="10" bestFit="1" customWidth="1"/>
    <col min="9994" max="9994" width="14" style="10" bestFit="1" customWidth="1"/>
    <col min="9995" max="10238" width="8.7109375" style="10"/>
    <col min="10239" max="10239" width="5" style="10" customWidth="1"/>
    <col min="10240" max="10240" width="26.5703125" style="10" customWidth="1"/>
    <col min="10241" max="10241" width="0" style="10" hidden="1" customWidth="1"/>
    <col min="10242" max="10242" width="14" style="10" bestFit="1" customWidth="1"/>
    <col min="10243" max="10243" width="12.85546875" style="10" bestFit="1" customWidth="1"/>
    <col min="10244" max="10244" width="13.5703125" style="10" bestFit="1" customWidth="1"/>
    <col min="10245" max="10245" width="14" style="10" bestFit="1" customWidth="1"/>
    <col min="10246" max="10247" width="15" style="10" customWidth="1"/>
    <col min="10248" max="10248" width="14" style="10" bestFit="1" customWidth="1"/>
    <col min="10249" max="10249" width="12.85546875" style="10" bestFit="1" customWidth="1"/>
    <col min="10250" max="10250" width="14" style="10" bestFit="1" customWidth="1"/>
    <col min="10251" max="10494" width="8.7109375" style="10"/>
    <col min="10495" max="10495" width="5" style="10" customWidth="1"/>
    <col min="10496" max="10496" width="26.5703125" style="10" customWidth="1"/>
    <col min="10497" max="10497" width="0" style="10" hidden="1" customWidth="1"/>
    <col min="10498" max="10498" width="14" style="10" bestFit="1" customWidth="1"/>
    <col min="10499" max="10499" width="12.85546875" style="10" bestFit="1" customWidth="1"/>
    <col min="10500" max="10500" width="13.5703125" style="10" bestFit="1" customWidth="1"/>
    <col min="10501" max="10501" width="14" style="10" bestFit="1" customWidth="1"/>
    <col min="10502" max="10503" width="15" style="10" customWidth="1"/>
    <col min="10504" max="10504" width="14" style="10" bestFit="1" customWidth="1"/>
    <col min="10505" max="10505" width="12.85546875" style="10" bestFit="1" customWidth="1"/>
    <col min="10506" max="10506" width="14" style="10" bestFit="1" customWidth="1"/>
    <col min="10507" max="10750" width="8.7109375" style="10"/>
    <col min="10751" max="10751" width="5" style="10" customWidth="1"/>
    <col min="10752" max="10752" width="26.5703125" style="10" customWidth="1"/>
    <col min="10753" max="10753" width="0" style="10" hidden="1" customWidth="1"/>
    <col min="10754" max="10754" width="14" style="10" bestFit="1" customWidth="1"/>
    <col min="10755" max="10755" width="12.85546875" style="10" bestFit="1" customWidth="1"/>
    <col min="10756" max="10756" width="13.5703125" style="10" bestFit="1" customWidth="1"/>
    <col min="10757" max="10757" width="14" style="10" bestFit="1" customWidth="1"/>
    <col min="10758" max="10759" width="15" style="10" customWidth="1"/>
    <col min="10760" max="10760" width="14" style="10" bestFit="1" customWidth="1"/>
    <col min="10761" max="10761" width="12.85546875" style="10" bestFit="1" customWidth="1"/>
    <col min="10762" max="10762" width="14" style="10" bestFit="1" customWidth="1"/>
    <col min="10763" max="11006" width="8.7109375" style="10"/>
    <col min="11007" max="11007" width="5" style="10" customWidth="1"/>
    <col min="11008" max="11008" width="26.5703125" style="10" customWidth="1"/>
    <col min="11009" max="11009" width="0" style="10" hidden="1" customWidth="1"/>
    <col min="11010" max="11010" width="14" style="10" bestFit="1" customWidth="1"/>
    <col min="11011" max="11011" width="12.85546875" style="10" bestFit="1" customWidth="1"/>
    <col min="11012" max="11012" width="13.5703125" style="10" bestFit="1" customWidth="1"/>
    <col min="11013" max="11013" width="14" style="10" bestFit="1" customWidth="1"/>
    <col min="11014" max="11015" width="15" style="10" customWidth="1"/>
    <col min="11016" max="11016" width="14" style="10" bestFit="1" customWidth="1"/>
    <col min="11017" max="11017" width="12.85546875" style="10" bestFit="1" customWidth="1"/>
    <col min="11018" max="11018" width="14" style="10" bestFit="1" customWidth="1"/>
    <col min="11019" max="11262" width="8.7109375" style="10"/>
    <col min="11263" max="11263" width="5" style="10" customWidth="1"/>
    <col min="11264" max="11264" width="26.5703125" style="10" customWidth="1"/>
    <col min="11265" max="11265" width="0" style="10" hidden="1" customWidth="1"/>
    <col min="11266" max="11266" width="14" style="10" bestFit="1" customWidth="1"/>
    <col min="11267" max="11267" width="12.85546875" style="10" bestFit="1" customWidth="1"/>
    <col min="11268" max="11268" width="13.5703125" style="10" bestFit="1" customWidth="1"/>
    <col min="11269" max="11269" width="14" style="10" bestFit="1" customWidth="1"/>
    <col min="11270" max="11271" width="15" style="10" customWidth="1"/>
    <col min="11272" max="11272" width="14" style="10" bestFit="1" customWidth="1"/>
    <col min="11273" max="11273" width="12.85546875" style="10" bestFit="1" customWidth="1"/>
    <col min="11274" max="11274" width="14" style="10" bestFit="1" customWidth="1"/>
    <col min="11275" max="11518" width="8.7109375" style="10"/>
    <col min="11519" max="11519" width="5" style="10" customWidth="1"/>
    <col min="11520" max="11520" width="26.5703125" style="10" customWidth="1"/>
    <col min="11521" max="11521" width="0" style="10" hidden="1" customWidth="1"/>
    <col min="11522" max="11522" width="14" style="10" bestFit="1" customWidth="1"/>
    <col min="11523" max="11523" width="12.85546875" style="10" bestFit="1" customWidth="1"/>
    <col min="11524" max="11524" width="13.5703125" style="10" bestFit="1" customWidth="1"/>
    <col min="11525" max="11525" width="14" style="10" bestFit="1" customWidth="1"/>
    <col min="11526" max="11527" width="15" style="10" customWidth="1"/>
    <col min="11528" max="11528" width="14" style="10" bestFit="1" customWidth="1"/>
    <col min="11529" max="11529" width="12.85546875" style="10" bestFit="1" customWidth="1"/>
    <col min="11530" max="11530" width="14" style="10" bestFit="1" customWidth="1"/>
    <col min="11531" max="11774" width="8.7109375" style="10"/>
    <col min="11775" max="11775" width="5" style="10" customWidth="1"/>
    <col min="11776" max="11776" width="26.5703125" style="10" customWidth="1"/>
    <col min="11777" max="11777" width="0" style="10" hidden="1" customWidth="1"/>
    <col min="11778" max="11778" width="14" style="10" bestFit="1" customWidth="1"/>
    <col min="11779" max="11779" width="12.85546875" style="10" bestFit="1" customWidth="1"/>
    <col min="11780" max="11780" width="13.5703125" style="10" bestFit="1" customWidth="1"/>
    <col min="11781" max="11781" width="14" style="10" bestFit="1" customWidth="1"/>
    <col min="11782" max="11783" width="15" style="10" customWidth="1"/>
    <col min="11784" max="11784" width="14" style="10" bestFit="1" customWidth="1"/>
    <col min="11785" max="11785" width="12.85546875" style="10" bestFit="1" customWidth="1"/>
    <col min="11786" max="11786" width="14" style="10" bestFit="1" customWidth="1"/>
    <col min="11787" max="12030" width="8.7109375" style="10"/>
    <col min="12031" max="12031" width="5" style="10" customWidth="1"/>
    <col min="12032" max="12032" width="26.5703125" style="10" customWidth="1"/>
    <col min="12033" max="12033" width="0" style="10" hidden="1" customWidth="1"/>
    <col min="12034" max="12034" width="14" style="10" bestFit="1" customWidth="1"/>
    <col min="12035" max="12035" width="12.85546875" style="10" bestFit="1" customWidth="1"/>
    <col min="12036" max="12036" width="13.5703125" style="10" bestFit="1" customWidth="1"/>
    <col min="12037" max="12037" width="14" style="10" bestFit="1" customWidth="1"/>
    <col min="12038" max="12039" width="15" style="10" customWidth="1"/>
    <col min="12040" max="12040" width="14" style="10" bestFit="1" customWidth="1"/>
    <col min="12041" max="12041" width="12.85546875" style="10" bestFit="1" customWidth="1"/>
    <col min="12042" max="12042" width="14" style="10" bestFit="1" customWidth="1"/>
    <col min="12043" max="12286" width="8.7109375" style="10"/>
    <col min="12287" max="12287" width="5" style="10" customWidth="1"/>
    <col min="12288" max="12288" width="26.5703125" style="10" customWidth="1"/>
    <col min="12289" max="12289" width="0" style="10" hidden="1" customWidth="1"/>
    <col min="12290" max="12290" width="14" style="10" bestFit="1" customWidth="1"/>
    <col min="12291" max="12291" width="12.85546875" style="10" bestFit="1" customWidth="1"/>
    <col min="12292" max="12292" width="13.5703125" style="10" bestFit="1" customWidth="1"/>
    <col min="12293" max="12293" width="14" style="10" bestFit="1" customWidth="1"/>
    <col min="12294" max="12295" width="15" style="10" customWidth="1"/>
    <col min="12296" max="12296" width="14" style="10" bestFit="1" customWidth="1"/>
    <col min="12297" max="12297" width="12.85546875" style="10" bestFit="1" customWidth="1"/>
    <col min="12298" max="12298" width="14" style="10" bestFit="1" customWidth="1"/>
    <col min="12299" max="12542" width="8.7109375" style="10"/>
    <col min="12543" max="12543" width="5" style="10" customWidth="1"/>
    <col min="12544" max="12544" width="26.5703125" style="10" customWidth="1"/>
    <col min="12545" max="12545" width="0" style="10" hidden="1" customWidth="1"/>
    <col min="12546" max="12546" width="14" style="10" bestFit="1" customWidth="1"/>
    <col min="12547" max="12547" width="12.85546875" style="10" bestFit="1" customWidth="1"/>
    <col min="12548" max="12548" width="13.5703125" style="10" bestFit="1" customWidth="1"/>
    <col min="12549" max="12549" width="14" style="10" bestFit="1" customWidth="1"/>
    <col min="12550" max="12551" width="15" style="10" customWidth="1"/>
    <col min="12552" max="12552" width="14" style="10" bestFit="1" customWidth="1"/>
    <col min="12553" max="12553" width="12.85546875" style="10" bestFit="1" customWidth="1"/>
    <col min="12554" max="12554" width="14" style="10" bestFit="1" customWidth="1"/>
    <col min="12555" max="12798" width="8.7109375" style="10"/>
    <col min="12799" max="12799" width="5" style="10" customWidth="1"/>
    <col min="12800" max="12800" width="26.5703125" style="10" customWidth="1"/>
    <col min="12801" max="12801" width="0" style="10" hidden="1" customWidth="1"/>
    <col min="12802" max="12802" width="14" style="10" bestFit="1" customWidth="1"/>
    <col min="12803" max="12803" width="12.85546875" style="10" bestFit="1" customWidth="1"/>
    <col min="12804" max="12804" width="13.5703125" style="10" bestFit="1" customWidth="1"/>
    <col min="12805" max="12805" width="14" style="10" bestFit="1" customWidth="1"/>
    <col min="12806" max="12807" width="15" style="10" customWidth="1"/>
    <col min="12808" max="12808" width="14" style="10" bestFit="1" customWidth="1"/>
    <col min="12809" max="12809" width="12.85546875" style="10" bestFit="1" customWidth="1"/>
    <col min="12810" max="12810" width="14" style="10" bestFit="1" customWidth="1"/>
    <col min="12811" max="13054" width="8.7109375" style="10"/>
    <col min="13055" max="13055" width="5" style="10" customWidth="1"/>
    <col min="13056" max="13056" width="26.5703125" style="10" customWidth="1"/>
    <col min="13057" max="13057" width="0" style="10" hidden="1" customWidth="1"/>
    <col min="13058" max="13058" width="14" style="10" bestFit="1" customWidth="1"/>
    <col min="13059" max="13059" width="12.85546875" style="10" bestFit="1" customWidth="1"/>
    <col min="13060" max="13060" width="13.5703125" style="10" bestFit="1" customWidth="1"/>
    <col min="13061" max="13061" width="14" style="10" bestFit="1" customWidth="1"/>
    <col min="13062" max="13063" width="15" style="10" customWidth="1"/>
    <col min="13064" max="13064" width="14" style="10" bestFit="1" customWidth="1"/>
    <col min="13065" max="13065" width="12.85546875" style="10" bestFit="1" customWidth="1"/>
    <col min="13066" max="13066" width="14" style="10" bestFit="1" customWidth="1"/>
    <col min="13067" max="13310" width="8.7109375" style="10"/>
    <col min="13311" max="13311" width="5" style="10" customWidth="1"/>
    <col min="13312" max="13312" width="26.5703125" style="10" customWidth="1"/>
    <col min="13313" max="13313" width="0" style="10" hidden="1" customWidth="1"/>
    <col min="13314" max="13314" width="14" style="10" bestFit="1" customWidth="1"/>
    <col min="13315" max="13315" width="12.85546875" style="10" bestFit="1" customWidth="1"/>
    <col min="13316" max="13316" width="13.5703125" style="10" bestFit="1" customWidth="1"/>
    <col min="13317" max="13317" width="14" style="10" bestFit="1" customWidth="1"/>
    <col min="13318" max="13319" width="15" style="10" customWidth="1"/>
    <col min="13320" max="13320" width="14" style="10" bestFit="1" customWidth="1"/>
    <col min="13321" max="13321" width="12.85546875" style="10" bestFit="1" customWidth="1"/>
    <col min="13322" max="13322" width="14" style="10" bestFit="1" customWidth="1"/>
    <col min="13323" max="13566" width="8.7109375" style="10"/>
    <col min="13567" max="13567" width="5" style="10" customWidth="1"/>
    <col min="13568" max="13568" width="26.5703125" style="10" customWidth="1"/>
    <col min="13569" max="13569" width="0" style="10" hidden="1" customWidth="1"/>
    <col min="13570" max="13570" width="14" style="10" bestFit="1" customWidth="1"/>
    <col min="13571" max="13571" width="12.85546875" style="10" bestFit="1" customWidth="1"/>
    <col min="13572" max="13572" width="13.5703125" style="10" bestFit="1" customWidth="1"/>
    <col min="13573" max="13573" width="14" style="10" bestFit="1" customWidth="1"/>
    <col min="13574" max="13575" width="15" style="10" customWidth="1"/>
    <col min="13576" max="13576" width="14" style="10" bestFit="1" customWidth="1"/>
    <col min="13577" max="13577" width="12.85546875" style="10" bestFit="1" customWidth="1"/>
    <col min="13578" max="13578" width="14" style="10" bestFit="1" customWidth="1"/>
    <col min="13579" max="13822" width="8.7109375" style="10"/>
    <col min="13823" max="13823" width="5" style="10" customWidth="1"/>
    <col min="13824" max="13824" width="26.5703125" style="10" customWidth="1"/>
    <col min="13825" max="13825" width="0" style="10" hidden="1" customWidth="1"/>
    <col min="13826" max="13826" width="14" style="10" bestFit="1" customWidth="1"/>
    <col min="13827" max="13827" width="12.85546875" style="10" bestFit="1" customWidth="1"/>
    <col min="13828" max="13828" width="13.5703125" style="10" bestFit="1" customWidth="1"/>
    <col min="13829" max="13829" width="14" style="10" bestFit="1" customWidth="1"/>
    <col min="13830" max="13831" width="15" style="10" customWidth="1"/>
    <col min="13832" max="13832" width="14" style="10" bestFit="1" customWidth="1"/>
    <col min="13833" max="13833" width="12.85546875" style="10" bestFit="1" customWidth="1"/>
    <col min="13834" max="13834" width="14" style="10" bestFit="1" customWidth="1"/>
    <col min="13835" max="14078" width="8.7109375" style="10"/>
    <col min="14079" max="14079" width="5" style="10" customWidth="1"/>
    <col min="14080" max="14080" width="26.5703125" style="10" customWidth="1"/>
    <col min="14081" max="14081" width="0" style="10" hidden="1" customWidth="1"/>
    <col min="14082" max="14082" width="14" style="10" bestFit="1" customWidth="1"/>
    <col min="14083" max="14083" width="12.85546875" style="10" bestFit="1" customWidth="1"/>
    <col min="14084" max="14084" width="13.5703125" style="10" bestFit="1" customWidth="1"/>
    <col min="14085" max="14085" width="14" style="10" bestFit="1" customWidth="1"/>
    <col min="14086" max="14087" width="15" style="10" customWidth="1"/>
    <col min="14088" max="14088" width="14" style="10" bestFit="1" customWidth="1"/>
    <col min="14089" max="14089" width="12.85546875" style="10" bestFit="1" customWidth="1"/>
    <col min="14090" max="14090" width="14" style="10" bestFit="1" customWidth="1"/>
    <col min="14091" max="14334" width="8.7109375" style="10"/>
    <col min="14335" max="14335" width="5" style="10" customWidth="1"/>
    <col min="14336" max="14336" width="26.5703125" style="10" customWidth="1"/>
    <col min="14337" max="14337" width="0" style="10" hidden="1" customWidth="1"/>
    <col min="14338" max="14338" width="14" style="10" bestFit="1" customWidth="1"/>
    <col min="14339" max="14339" width="12.85546875" style="10" bestFit="1" customWidth="1"/>
    <col min="14340" max="14340" width="13.5703125" style="10" bestFit="1" customWidth="1"/>
    <col min="14341" max="14341" width="14" style="10" bestFit="1" customWidth="1"/>
    <col min="14342" max="14343" width="15" style="10" customWidth="1"/>
    <col min="14344" max="14344" width="14" style="10" bestFit="1" customWidth="1"/>
    <col min="14345" max="14345" width="12.85546875" style="10" bestFit="1" customWidth="1"/>
    <col min="14346" max="14346" width="14" style="10" bestFit="1" customWidth="1"/>
    <col min="14347" max="14590" width="8.7109375" style="10"/>
    <col min="14591" max="14591" width="5" style="10" customWidth="1"/>
    <col min="14592" max="14592" width="26.5703125" style="10" customWidth="1"/>
    <col min="14593" max="14593" width="0" style="10" hidden="1" customWidth="1"/>
    <col min="14594" max="14594" width="14" style="10" bestFit="1" customWidth="1"/>
    <col min="14595" max="14595" width="12.85546875" style="10" bestFit="1" customWidth="1"/>
    <col min="14596" max="14596" width="13.5703125" style="10" bestFit="1" customWidth="1"/>
    <col min="14597" max="14597" width="14" style="10" bestFit="1" customWidth="1"/>
    <col min="14598" max="14599" width="15" style="10" customWidth="1"/>
    <col min="14600" max="14600" width="14" style="10" bestFit="1" customWidth="1"/>
    <col min="14601" max="14601" width="12.85546875" style="10" bestFit="1" customWidth="1"/>
    <col min="14602" max="14602" width="14" style="10" bestFit="1" customWidth="1"/>
    <col min="14603" max="14846" width="8.7109375" style="10"/>
    <col min="14847" max="14847" width="5" style="10" customWidth="1"/>
    <col min="14848" max="14848" width="26.5703125" style="10" customWidth="1"/>
    <col min="14849" max="14849" width="0" style="10" hidden="1" customWidth="1"/>
    <col min="14850" max="14850" width="14" style="10" bestFit="1" customWidth="1"/>
    <col min="14851" max="14851" width="12.85546875" style="10" bestFit="1" customWidth="1"/>
    <col min="14852" max="14852" width="13.5703125" style="10" bestFit="1" customWidth="1"/>
    <col min="14853" max="14853" width="14" style="10" bestFit="1" customWidth="1"/>
    <col min="14854" max="14855" width="15" style="10" customWidth="1"/>
    <col min="14856" max="14856" width="14" style="10" bestFit="1" customWidth="1"/>
    <col min="14857" max="14857" width="12.85546875" style="10" bestFit="1" customWidth="1"/>
    <col min="14858" max="14858" width="14" style="10" bestFit="1" customWidth="1"/>
    <col min="14859" max="15102" width="8.7109375" style="10"/>
    <col min="15103" max="15103" width="5" style="10" customWidth="1"/>
    <col min="15104" max="15104" width="26.5703125" style="10" customWidth="1"/>
    <col min="15105" max="15105" width="0" style="10" hidden="1" customWidth="1"/>
    <col min="15106" max="15106" width="14" style="10" bestFit="1" customWidth="1"/>
    <col min="15107" max="15107" width="12.85546875" style="10" bestFit="1" customWidth="1"/>
    <col min="15108" max="15108" width="13.5703125" style="10" bestFit="1" customWidth="1"/>
    <col min="15109" max="15109" width="14" style="10" bestFit="1" customWidth="1"/>
    <col min="15110" max="15111" width="15" style="10" customWidth="1"/>
    <col min="15112" max="15112" width="14" style="10" bestFit="1" customWidth="1"/>
    <col min="15113" max="15113" width="12.85546875" style="10" bestFit="1" customWidth="1"/>
    <col min="15114" max="15114" width="14" style="10" bestFit="1" customWidth="1"/>
    <col min="15115" max="15358" width="8.7109375" style="10"/>
    <col min="15359" max="15359" width="5" style="10" customWidth="1"/>
    <col min="15360" max="15360" width="26.5703125" style="10" customWidth="1"/>
    <col min="15361" max="15361" width="0" style="10" hidden="1" customWidth="1"/>
    <col min="15362" max="15362" width="14" style="10" bestFit="1" customWidth="1"/>
    <col min="15363" max="15363" width="12.85546875" style="10" bestFit="1" customWidth="1"/>
    <col min="15364" max="15364" width="13.5703125" style="10" bestFit="1" customWidth="1"/>
    <col min="15365" max="15365" width="14" style="10" bestFit="1" customWidth="1"/>
    <col min="15366" max="15367" width="15" style="10" customWidth="1"/>
    <col min="15368" max="15368" width="14" style="10" bestFit="1" customWidth="1"/>
    <col min="15369" max="15369" width="12.85546875" style="10" bestFit="1" customWidth="1"/>
    <col min="15370" max="15370" width="14" style="10" bestFit="1" customWidth="1"/>
    <col min="15371" max="15614" width="8.7109375" style="10"/>
    <col min="15615" max="15615" width="5" style="10" customWidth="1"/>
    <col min="15616" max="15616" width="26.5703125" style="10" customWidth="1"/>
    <col min="15617" max="15617" width="0" style="10" hidden="1" customWidth="1"/>
    <col min="15618" max="15618" width="14" style="10" bestFit="1" customWidth="1"/>
    <col min="15619" max="15619" width="12.85546875" style="10" bestFit="1" customWidth="1"/>
    <col min="15620" max="15620" width="13.5703125" style="10" bestFit="1" customWidth="1"/>
    <col min="15621" max="15621" width="14" style="10" bestFit="1" customWidth="1"/>
    <col min="15622" max="15623" width="15" style="10" customWidth="1"/>
    <col min="15624" max="15624" width="14" style="10" bestFit="1" customWidth="1"/>
    <col min="15625" max="15625" width="12.85546875" style="10" bestFit="1" customWidth="1"/>
    <col min="15626" max="15626" width="14" style="10" bestFit="1" customWidth="1"/>
    <col min="15627" max="15870" width="8.7109375" style="10"/>
    <col min="15871" max="15871" width="5" style="10" customWidth="1"/>
    <col min="15872" max="15872" width="26.5703125" style="10" customWidth="1"/>
    <col min="15873" max="15873" width="0" style="10" hidden="1" customWidth="1"/>
    <col min="15874" max="15874" width="14" style="10" bestFit="1" customWidth="1"/>
    <col min="15875" max="15875" width="12.85546875" style="10" bestFit="1" customWidth="1"/>
    <col min="15876" max="15876" width="13.5703125" style="10" bestFit="1" customWidth="1"/>
    <col min="15877" max="15877" width="14" style="10" bestFit="1" customWidth="1"/>
    <col min="15878" max="15879" width="15" style="10" customWidth="1"/>
    <col min="15880" max="15880" width="14" style="10" bestFit="1" customWidth="1"/>
    <col min="15881" max="15881" width="12.85546875" style="10" bestFit="1" customWidth="1"/>
    <col min="15882" max="15882" width="14" style="10" bestFit="1" customWidth="1"/>
    <col min="15883" max="16126" width="8.7109375" style="10"/>
    <col min="16127" max="16127" width="5" style="10" customWidth="1"/>
    <col min="16128" max="16128" width="26.5703125" style="10" customWidth="1"/>
    <col min="16129" max="16129" width="0" style="10" hidden="1" customWidth="1"/>
    <col min="16130" max="16130" width="14" style="10" bestFit="1" customWidth="1"/>
    <col min="16131" max="16131" width="12.85546875" style="10" bestFit="1" customWidth="1"/>
    <col min="16132" max="16132" width="13.5703125" style="10" bestFit="1" customWidth="1"/>
    <col min="16133" max="16133" width="14" style="10" bestFit="1" customWidth="1"/>
    <col min="16134" max="16135" width="15" style="10" customWidth="1"/>
    <col min="16136" max="16136" width="14" style="10" bestFit="1" customWidth="1"/>
    <col min="16137" max="16137" width="12.85546875" style="10" bestFit="1" customWidth="1"/>
    <col min="16138" max="16138" width="14" style="10" bestFit="1" customWidth="1"/>
    <col min="16139" max="16384" width="8.7109375" style="10"/>
  </cols>
  <sheetData>
    <row r="1" spans="1:30" ht="20.25" x14ac:dyDescent="0.3">
      <c r="A1" s="227" t="s">
        <v>122</v>
      </c>
    </row>
    <row r="3" spans="1:30" x14ac:dyDescent="0.2">
      <c r="A3" s="196" t="str">
        <f>'Cash Forecast'!A3</f>
        <v>Project Name: Participatory Agriculture And Climate Transformation Programme (PACT)</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
      <c r="A4" s="196" t="str">
        <f>'Cash Forecast'!A4</f>
        <v>Finance Instruments Numbers : IFAD Grant: 2000004457; ASAP Grant 1: 2000004562; ASAP Grant 2: 2000004563; EU Grant: 2000004600</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
      <c r="A5" s="196" t="str">
        <f>'Cash Forecast'!A5</f>
        <v xml:space="preserve">For the Period: </v>
      </c>
      <c r="B5" s="12"/>
      <c r="C5" s="171" t="s">
        <v>39</v>
      </c>
      <c r="D5" s="170" t="s">
        <v>68</v>
      </c>
      <c r="E5" s="169" t="str">
        <f>'Sources and Uses (DA Account)'!E5</f>
        <v>End Date</v>
      </c>
      <c r="G5" s="170"/>
    </row>
    <row r="6" spans="1:30" ht="13.5" thickBot="1" x14ac:dyDescent="0.25"/>
    <row r="7" spans="1:30" x14ac:dyDescent="0.2">
      <c r="A7" s="46"/>
      <c r="B7" s="100"/>
      <c r="C7" s="388" t="str">
        <f>'Cash Forecast'!D7</f>
        <v>IFAD Grant (2000004457) - USD</v>
      </c>
      <c r="D7" s="389"/>
      <c r="E7" s="389"/>
      <c r="F7" s="389"/>
      <c r="G7" s="389"/>
      <c r="H7" s="389"/>
      <c r="I7" s="390"/>
      <c r="J7" s="388" t="str">
        <f>'Cash Forecast'!G7</f>
        <v>ASAP Trust Grant 1 (2000004562) - USD</v>
      </c>
      <c r="K7" s="389"/>
      <c r="L7" s="389"/>
      <c r="M7" s="389"/>
      <c r="N7" s="389"/>
      <c r="O7" s="389"/>
      <c r="P7" s="390"/>
      <c r="Q7" s="388" t="str">
        <f>'Cash Forecast'!J7</f>
        <v>ASAP Trust Grant 2 (2000004563) - USD</v>
      </c>
      <c r="R7" s="389"/>
      <c r="S7" s="389"/>
      <c r="T7" s="389"/>
      <c r="U7" s="389"/>
      <c r="V7" s="389"/>
      <c r="W7" s="390"/>
      <c r="X7" s="388" t="str">
        <f>'Cash Forecast'!M7</f>
        <v>EU Grant (2000004600) - USD</v>
      </c>
      <c r="Y7" s="389"/>
      <c r="Z7" s="389"/>
      <c r="AA7" s="389"/>
      <c r="AB7" s="389"/>
      <c r="AC7" s="389"/>
      <c r="AD7" s="390"/>
    </row>
    <row r="8" spans="1:30" ht="38.25" x14ac:dyDescent="0.2">
      <c r="A8" s="47"/>
      <c r="B8" s="101"/>
      <c r="C8" s="272" t="s">
        <v>5</v>
      </c>
      <c r="D8" s="287" t="s">
        <v>132</v>
      </c>
      <c r="E8" s="287" t="s">
        <v>127</v>
      </c>
      <c r="F8" s="273" t="s">
        <v>111</v>
      </c>
      <c r="G8" s="273" t="s">
        <v>112</v>
      </c>
      <c r="H8" s="399" t="s">
        <v>12</v>
      </c>
      <c r="I8" s="400"/>
      <c r="J8" s="272" t="s">
        <v>5</v>
      </c>
      <c r="K8" s="287" t="s">
        <v>132</v>
      </c>
      <c r="L8" s="287" t="s">
        <v>127</v>
      </c>
      <c r="M8" s="273" t="s">
        <v>111</v>
      </c>
      <c r="N8" s="273" t="s">
        <v>112</v>
      </c>
      <c r="O8" s="399" t="s">
        <v>12</v>
      </c>
      <c r="P8" s="400"/>
      <c r="Q8" s="272" t="s">
        <v>5</v>
      </c>
      <c r="R8" s="287" t="s">
        <v>132</v>
      </c>
      <c r="S8" s="287" t="s">
        <v>127</v>
      </c>
      <c r="T8" s="273" t="s">
        <v>111</v>
      </c>
      <c r="U8" s="273" t="s">
        <v>112</v>
      </c>
      <c r="V8" s="399" t="s">
        <v>12</v>
      </c>
      <c r="W8" s="400"/>
      <c r="X8" s="272" t="s">
        <v>5</v>
      </c>
      <c r="Y8" s="287" t="s">
        <v>132</v>
      </c>
      <c r="Z8" s="287" t="s">
        <v>127</v>
      </c>
      <c r="AA8" s="273" t="s">
        <v>111</v>
      </c>
      <c r="AB8" s="273" t="s">
        <v>112</v>
      </c>
      <c r="AC8" s="399" t="s">
        <v>12</v>
      </c>
      <c r="AD8" s="400"/>
    </row>
    <row r="9" spans="1:30" x14ac:dyDescent="0.2">
      <c r="A9" s="48"/>
      <c r="B9" s="102"/>
      <c r="C9" s="104" t="s">
        <v>16</v>
      </c>
      <c r="D9" s="103" t="s">
        <v>17</v>
      </c>
      <c r="E9" s="103" t="s">
        <v>18</v>
      </c>
      <c r="F9" s="103" t="s">
        <v>133</v>
      </c>
      <c r="G9" s="103" t="s">
        <v>20</v>
      </c>
      <c r="H9" s="103" t="s">
        <v>134</v>
      </c>
      <c r="I9" s="105" t="s">
        <v>135</v>
      </c>
      <c r="J9" s="104" t="s">
        <v>29</v>
      </c>
      <c r="K9" s="103" t="s">
        <v>41</v>
      </c>
      <c r="L9" s="103" t="s">
        <v>113</v>
      </c>
      <c r="M9" s="103" t="s">
        <v>136</v>
      </c>
      <c r="N9" s="103" t="s">
        <v>138</v>
      </c>
      <c r="O9" s="103" t="s">
        <v>137</v>
      </c>
      <c r="P9" s="105" t="s">
        <v>139</v>
      </c>
      <c r="Q9" s="104" t="s">
        <v>29</v>
      </c>
      <c r="R9" s="103" t="s">
        <v>41</v>
      </c>
      <c r="S9" s="103" t="s">
        <v>113</v>
      </c>
      <c r="T9" s="103" t="s">
        <v>136</v>
      </c>
      <c r="U9" s="103" t="s">
        <v>138</v>
      </c>
      <c r="V9" s="103" t="s">
        <v>137</v>
      </c>
      <c r="W9" s="105" t="s">
        <v>139</v>
      </c>
      <c r="X9" s="104" t="s">
        <v>29</v>
      </c>
      <c r="Y9" s="103" t="s">
        <v>41</v>
      </c>
      <c r="Z9" s="103" t="s">
        <v>113</v>
      </c>
      <c r="AA9" s="103" t="s">
        <v>136</v>
      </c>
      <c r="AB9" s="103" t="s">
        <v>138</v>
      </c>
      <c r="AC9" s="103" t="s">
        <v>137</v>
      </c>
      <c r="AD9" s="105" t="s">
        <v>139</v>
      </c>
    </row>
    <row r="10" spans="1:30" ht="47.1" customHeight="1" x14ac:dyDescent="0.2">
      <c r="A10" s="48"/>
      <c r="B10" s="102"/>
      <c r="C10" s="64" t="s">
        <v>49</v>
      </c>
      <c r="D10" s="65" t="s">
        <v>47</v>
      </c>
      <c r="E10" s="65" t="s">
        <v>47</v>
      </c>
      <c r="F10" s="65" t="s">
        <v>114</v>
      </c>
      <c r="G10" s="65" t="s">
        <v>115</v>
      </c>
      <c r="H10" s="65" t="s">
        <v>116</v>
      </c>
      <c r="I10" s="66" t="s">
        <v>117</v>
      </c>
      <c r="J10" s="64" t="s">
        <v>49</v>
      </c>
      <c r="K10" s="65" t="s">
        <v>47</v>
      </c>
      <c r="L10" s="65" t="s">
        <v>47</v>
      </c>
      <c r="M10" s="65" t="s">
        <v>114</v>
      </c>
      <c r="N10" s="65" t="s">
        <v>115</v>
      </c>
      <c r="O10" s="65" t="s">
        <v>116</v>
      </c>
      <c r="P10" s="66" t="s">
        <v>117</v>
      </c>
      <c r="Q10" s="64" t="s">
        <v>49</v>
      </c>
      <c r="R10" s="65" t="s">
        <v>47</v>
      </c>
      <c r="S10" s="65" t="s">
        <v>47</v>
      </c>
      <c r="T10" s="65" t="s">
        <v>114</v>
      </c>
      <c r="U10" s="65" t="s">
        <v>115</v>
      </c>
      <c r="V10" s="65" t="s">
        <v>116</v>
      </c>
      <c r="W10" s="66" t="s">
        <v>117</v>
      </c>
      <c r="X10" s="64" t="s">
        <v>49</v>
      </c>
      <c r="Y10" s="65" t="s">
        <v>47</v>
      </c>
      <c r="Z10" s="65" t="s">
        <v>47</v>
      </c>
      <c r="AA10" s="65" t="s">
        <v>114</v>
      </c>
      <c r="AB10" s="65" t="s">
        <v>115</v>
      </c>
      <c r="AC10" s="65" t="s">
        <v>116</v>
      </c>
      <c r="AD10" s="66" t="s">
        <v>117</v>
      </c>
    </row>
    <row r="11" spans="1:30" x14ac:dyDescent="0.2">
      <c r="A11" s="48"/>
      <c r="B11" s="102"/>
      <c r="C11" s="393" t="str">
        <f>'Cash Forecast'!D14</f>
        <v>DA Denominated Currency (USD)</v>
      </c>
      <c r="D11" s="394"/>
      <c r="E11" s="394"/>
      <c r="F11" s="394"/>
      <c r="G11" s="394"/>
      <c r="H11" s="394"/>
      <c r="I11" s="107" t="s">
        <v>46</v>
      </c>
      <c r="J11" s="393" t="str">
        <f>'Cash Forecast'!G14</f>
        <v>DA Denominated Currency (USD)</v>
      </c>
      <c r="K11" s="394"/>
      <c r="L11" s="394"/>
      <c r="M11" s="394"/>
      <c r="N11" s="394"/>
      <c r="O11" s="394"/>
      <c r="P11" s="107" t="s">
        <v>46</v>
      </c>
      <c r="Q11" s="393" t="str">
        <f>'Cash Forecast'!J14</f>
        <v>DA Denominated Currency (USD)</v>
      </c>
      <c r="R11" s="394"/>
      <c r="S11" s="394"/>
      <c r="T11" s="394"/>
      <c r="U11" s="394"/>
      <c r="V11" s="394"/>
      <c r="W11" s="107" t="s">
        <v>46</v>
      </c>
      <c r="X11" s="393" t="str">
        <f>'Cash Forecast'!M14</f>
        <v>DA Denominated Currency (USD)</v>
      </c>
      <c r="Y11" s="394"/>
      <c r="Z11" s="394"/>
      <c r="AA11" s="394"/>
      <c r="AB11" s="394"/>
      <c r="AC11" s="394"/>
      <c r="AD11" s="107" t="s">
        <v>46</v>
      </c>
    </row>
    <row r="12" spans="1:30" x14ac:dyDescent="0.2">
      <c r="A12" s="48"/>
      <c r="B12" s="102"/>
      <c r="C12" s="53"/>
      <c r="D12" s="13"/>
      <c r="E12" s="13"/>
      <c r="F12" s="13"/>
      <c r="G12" s="13"/>
      <c r="H12" s="13"/>
      <c r="I12" s="106"/>
      <c r="J12" s="53"/>
      <c r="K12" s="13"/>
      <c r="L12" s="13"/>
      <c r="M12" s="13"/>
      <c r="N12" s="13"/>
      <c r="O12" s="13"/>
      <c r="P12" s="54"/>
      <c r="Q12" s="53"/>
      <c r="R12" s="13"/>
      <c r="S12" s="13"/>
      <c r="T12" s="13"/>
      <c r="U12" s="13"/>
      <c r="V12" s="13"/>
      <c r="W12" s="54"/>
      <c r="X12" s="53"/>
      <c r="Y12" s="13"/>
      <c r="Z12" s="13"/>
      <c r="AA12" s="13"/>
      <c r="AB12" s="13"/>
      <c r="AC12" s="13"/>
      <c r="AD12" s="54"/>
    </row>
    <row r="13" spans="1:30" x14ac:dyDescent="0.2">
      <c r="A13" s="49" t="s">
        <v>35</v>
      </c>
      <c r="B13" s="8"/>
      <c r="C13" s="55"/>
      <c r="D13" s="32"/>
      <c r="E13" s="32"/>
      <c r="F13" s="32"/>
      <c r="G13" s="32"/>
      <c r="H13" s="32"/>
      <c r="I13" s="57"/>
      <c r="J13" s="55"/>
      <c r="K13" s="32"/>
      <c r="L13" s="32"/>
      <c r="M13" s="32"/>
      <c r="N13" s="32"/>
      <c r="O13" s="32"/>
      <c r="P13" s="57"/>
      <c r="Q13" s="55"/>
      <c r="R13" s="32"/>
      <c r="S13" s="32"/>
      <c r="T13" s="32"/>
      <c r="U13" s="32"/>
      <c r="V13" s="32"/>
      <c r="W13" s="57"/>
      <c r="X13" s="55"/>
      <c r="Y13" s="32"/>
      <c r="Z13" s="32"/>
      <c r="AA13" s="32"/>
      <c r="AB13" s="32"/>
      <c r="AC13" s="32"/>
      <c r="AD13" s="57"/>
    </row>
    <row r="14" spans="1:30" ht="38.25" x14ac:dyDescent="0.2">
      <c r="A14" s="313">
        <f>'Cash Forecast'!A16</f>
        <v>1</v>
      </c>
      <c r="B14" s="334" t="str">
        <f>'Cash Forecast'!B16</f>
        <v xml:space="preserve">Project Component A: Community Led climate smart productive landscapes </v>
      </c>
      <c r="C14" s="143">
        <v>0</v>
      </c>
      <c r="D14" s="144">
        <f>'Sources and Uses (DA Account)'!E21</f>
        <v>0</v>
      </c>
      <c r="E14" s="291">
        <v>0</v>
      </c>
      <c r="F14" s="274">
        <f>C14-D14-E14</f>
        <v>0</v>
      </c>
      <c r="G14" s="144">
        <f>'Cash Forecast'!F16</f>
        <v>0</v>
      </c>
      <c r="H14" s="159">
        <f>F14-G14</f>
        <v>0</v>
      </c>
      <c r="I14" s="108" t="str">
        <f>IF((D14+E14)=0,"",(D14+E14)/C14)</f>
        <v/>
      </c>
      <c r="J14" s="143">
        <v>0</v>
      </c>
      <c r="K14" s="144">
        <f>'Sources and Uses (DA Account)'!H21</f>
        <v>0</v>
      </c>
      <c r="L14" s="291">
        <v>0</v>
      </c>
      <c r="M14" s="274">
        <f>J14-K14-L14</f>
        <v>0</v>
      </c>
      <c r="N14" s="144">
        <f>'Cash Forecast'!I16</f>
        <v>0</v>
      </c>
      <c r="O14" s="159">
        <f>M14-N14</f>
        <v>0</v>
      </c>
      <c r="P14" s="108" t="str">
        <f>IF((K14+L14)=0,"",(K14+L14)/J14)</f>
        <v/>
      </c>
      <c r="Q14" s="143">
        <v>0</v>
      </c>
      <c r="R14" s="144">
        <f>'Sources and Uses (DA Account)'!K21</f>
        <v>0</v>
      </c>
      <c r="S14" s="291">
        <v>0</v>
      </c>
      <c r="T14" s="274">
        <f>Q14-R14-S14</f>
        <v>0</v>
      </c>
      <c r="U14" s="144">
        <f>'Cash Forecast'!L16</f>
        <v>0</v>
      </c>
      <c r="V14" s="159">
        <f>T14-U14</f>
        <v>0</v>
      </c>
      <c r="W14" s="108" t="str">
        <f>IF((R14+S14)=0,"",(R14+S14)/Q14)</f>
        <v/>
      </c>
      <c r="X14" s="143">
        <v>0</v>
      </c>
      <c r="Y14" s="144">
        <f>'Sources and Uses (DA Account)'!N21</f>
        <v>0</v>
      </c>
      <c r="Z14" s="291">
        <v>0</v>
      </c>
      <c r="AA14" s="274">
        <f>X14-Y14-Z14</f>
        <v>0</v>
      </c>
      <c r="AB14" s="144">
        <f>'Cash Forecast'!O16</f>
        <v>0</v>
      </c>
      <c r="AC14" s="159">
        <f>AA14-AB14</f>
        <v>0</v>
      </c>
      <c r="AD14" s="108" t="str">
        <f>IF((Y14+Z14)=0,"",(Y14+Z14)/X14)</f>
        <v/>
      </c>
    </row>
    <row r="15" spans="1:30" ht="25.5" x14ac:dyDescent="0.2">
      <c r="A15" s="313">
        <f>'Cash Forecast'!A17</f>
        <v>2</v>
      </c>
      <c r="B15" s="334" t="str">
        <f>'Cash Forecast'!B17</f>
        <v>Project Component B: Inclusive and equitable market access</v>
      </c>
      <c r="C15" s="143">
        <v>0</v>
      </c>
      <c r="D15" s="144">
        <f>'Sources and Uses (DA Account)'!E22</f>
        <v>0</v>
      </c>
      <c r="E15" s="291">
        <v>0</v>
      </c>
      <c r="F15" s="274">
        <f t="shared" ref="F15:F19" si="0">C15-D15-E15</f>
        <v>0</v>
      </c>
      <c r="G15" s="144">
        <f>'Cash Forecast'!F17</f>
        <v>0</v>
      </c>
      <c r="H15" s="159">
        <f t="shared" ref="H15:H19" si="1">F15-G15</f>
        <v>0</v>
      </c>
      <c r="I15" s="108" t="str">
        <f t="shared" ref="I15:I19" si="2">IF((D15+E15)=0,"",(D15+E15)/C15)</f>
        <v/>
      </c>
      <c r="J15" s="143">
        <v>0</v>
      </c>
      <c r="K15" s="144">
        <f>'Sources and Uses (DA Account)'!H22</f>
        <v>0</v>
      </c>
      <c r="L15" s="291">
        <v>0</v>
      </c>
      <c r="M15" s="274">
        <f t="shared" ref="M15:M19" si="3">J15-K15-L15</f>
        <v>0</v>
      </c>
      <c r="N15" s="144">
        <f>'Cash Forecast'!I17</f>
        <v>0</v>
      </c>
      <c r="O15" s="159">
        <f t="shared" ref="O15:O19" si="4">M15-N15</f>
        <v>0</v>
      </c>
      <c r="P15" s="108" t="str">
        <f t="shared" ref="P15:P19" si="5">IF((K15+L15)=0,"",(K15+L15)/J15)</f>
        <v/>
      </c>
      <c r="Q15" s="143">
        <v>0</v>
      </c>
      <c r="R15" s="144">
        <f>'Sources and Uses (DA Account)'!K22</f>
        <v>0</v>
      </c>
      <c r="S15" s="291">
        <v>0</v>
      </c>
      <c r="T15" s="274">
        <f t="shared" ref="T15:T19" si="6">Q15-R15-S15</f>
        <v>0</v>
      </c>
      <c r="U15" s="144">
        <f>'Cash Forecast'!L17</f>
        <v>0</v>
      </c>
      <c r="V15" s="159">
        <f t="shared" ref="V15:V19" si="7">T15-U15</f>
        <v>0</v>
      </c>
      <c r="W15" s="108" t="str">
        <f t="shared" ref="W15:W19" si="8">IF((R15+S15)=0,"",(R15+S15)/Q15)</f>
        <v/>
      </c>
      <c r="X15" s="143">
        <v>0</v>
      </c>
      <c r="Y15" s="144">
        <f>'Sources and Uses (DA Account)'!N22</f>
        <v>0</v>
      </c>
      <c r="Z15" s="291">
        <v>0</v>
      </c>
      <c r="AA15" s="274">
        <f t="shared" ref="AA15:AA19" si="9">X15-Y15-Z15</f>
        <v>0</v>
      </c>
      <c r="AB15" s="144">
        <f>'Cash Forecast'!O17</f>
        <v>0</v>
      </c>
      <c r="AC15" s="159">
        <f t="shared" ref="AC15:AC19" si="10">AA15-AB15</f>
        <v>0</v>
      </c>
      <c r="AD15" s="108" t="str">
        <f t="shared" ref="AD15:AD19" si="11">IF((Y15+Z15)=0,"",(Y15+Z15)/X15)</f>
        <v/>
      </c>
    </row>
    <row r="16" spans="1:30" ht="39.950000000000003" customHeight="1" x14ac:dyDescent="0.2">
      <c r="A16" s="313">
        <f>'Cash Forecast'!A18</f>
        <v>3</v>
      </c>
      <c r="B16" s="334" t="str">
        <f>'Cash Forecast'!B18</f>
        <v>Project Component C: Institional and policy strengthening, implementation support services</v>
      </c>
      <c r="C16" s="143">
        <v>0</v>
      </c>
      <c r="D16" s="144">
        <f>'Sources and Uses (DA Account)'!E23</f>
        <v>0</v>
      </c>
      <c r="E16" s="291">
        <v>0</v>
      </c>
      <c r="F16" s="274">
        <f t="shared" si="0"/>
        <v>0</v>
      </c>
      <c r="G16" s="144">
        <f>'Cash Forecast'!F18</f>
        <v>0</v>
      </c>
      <c r="H16" s="159">
        <f t="shared" si="1"/>
        <v>0</v>
      </c>
      <c r="I16" s="108" t="str">
        <f t="shared" si="2"/>
        <v/>
      </c>
      <c r="J16" s="143">
        <v>0</v>
      </c>
      <c r="K16" s="144">
        <f>'Sources and Uses (DA Account)'!H23</f>
        <v>0</v>
      </c>
      <c r="L16" s="291">
        <v>0</v>
      </c>
      <c r="M16" s="274">
        <f t="shared" si="3"/>
        <v>0</v>
      </c>
      <c r="N16" s="144">
        <f>'Cash Forecast'!I18</f>
        <v>0</v>
      </c>
      <c r="O16" s="159">
        <f t="shared" si="4"/>
        <v>0</v>
      </c>
      <c r="P16" s="108" t="str">
        <f t="shared" si="5"/>
        <v/>
      </c>
      <c r="Q16" s="143">
        <v>0</v>
      </c>
      <c r="R16" s="144">
        <f>'Sources and Uses (DA Account)'!K23</f>
        <v>0</v>
      </c>
      <c r="S16" s="291">
        <v>0</v>
      </c>
      <c r="T16" s="274">
        <f t="shared" si="6"/>
        <v>0</v>
      </c>
      <c r="U16" s="144">
        <f>'Cash Forecast'!L18</f>
        <v>0</v>
      </c>
      <c r="V16" s="159">
        <f t="shared" si="7"/>
        <v>0</v>
      </c>
      <c r="W16" s="108" t="str">
        <f t="shared" si="8"/>
        <v/>
      </c>
      <c r="X16" s="143">
        <v>0</v>
      </c>
      <c r="Y16" s="144">
        <f>'Sources and Uses (DA Account)'!N23</f>
        <v>0</v>
      </c>
      <c r="Z16" s="291">
        <v>0</v>
      </c>
      <c r="AA16" s="274">
        <f t="shared" si="9"/>
        <v>0</v>
      </c>
      <c r="AB16" s="144">
        <f>'Cash Forecast'!O18</f>
        <v>0</v>
      </c>
      <c r="AC16" s="159">
        <f t="shared" si="10"/>
        <v>0</v>
      </c>
      <c r="AD16" s="108" t="str">
        <f t="shared" si="11"/>
        <v/>
      </c>
    </row>
    <row r="17" spans="1:30" ht="38.25" x14ac:dyDescent="0.2">
      <c r="A17" s="313">
        <f>'Cash Forecast'!A19</f>
        <v>4</v>
      </c>
      <c r="B17" s="334" t="str">
        <f>'Cash Forecast'!B19</f>
        <v>Project Component A (EU Grant - 1.2 Climate Resilient Infrastructure Development)</v>
      </c>
      <c r="C17" s="143">
        <v>0</v>
      </c>
      <c r="D17" s="144">
        <f>'Sources and Uses (DA Account)'!E24</f>
        <v>0</v>
      </c>
      <c r="E17" s="291">
        <v>0</v>
      </c>
      <c r="F17" s="274">
        <f t="shared" si="0"/>
        <v>0</v>
      </c>
      <c r="G17" s="144">
        <f>'Cash Forecast'!F19</f>
        <v>0</v>
      </c>
      <c r="H17" s="159">
        <f t="shared" si="1"/>
        <v>0</v>
      </c>
      <c r="I17" s="108" t="str">
        <f t="shared" si="2"/>
        <v/>
      </c>
      <c r="J17" s="143">
        <v>0</v>
      </c>
      <c r="K17" s="144">
        <f>'Sources and Uses (DA Account)'!H24</f>
        <v>0</v>
      </c>
      <c r="L17" s="291">
        <v>0</v>
      </c>
      <c r="M17" s="274">
        <f t="shared" si="3"/>
        <v>0</v>
      </c>
      <c r="N17" s="144">
        <f>'Cash Forecast'!I19</f>
        <v>0</v>
      </c>
      <c r="O17" s="159">
        <f t="shared" si="4"/>
        <v>0</v>
      </c>
      <c r="P17" s="108" t="str">
        <f t="shared" si="5"/>
        <v/>
      </c>
      <c r="Q17" s="143">
        <v>0</v>
      </c>
      <c r="R17" s="144">
        <f>'Sources and Uses (DA Account)'!K24</f>
        <v>0</v>
      </c>
      <c r="S17" s="291">
        <v>0</v>
      </c>
      <c r="T17" s="274">
        <f t="shared" si="6"/>
        <v>0</v>
      </c>
      <c r="U17" s="144">
        <f>'Cash Forecast'!L19</f>
        <v>0</v>
      </c>
      <c r="V17" s="159">
        <f t="shared" si="7"/>
        <v>0</v>
      </c>
      <c r="W17" s="108" t="str">
        <f t="shared" si="8"/>
        <v/>
      </c>
      <c r="X17" s="143">
        <v>0</v>
      </c>
      <c r="Y17" s="144">
        <f>'Sources and Uses (DA Account)'!N24</f>
        <v>0</v>
      </c>
      <c r="Z17" s="291">
        <v>0</v>
      </c>
      <c r="AA17" s="274">
        <f t="shared" si="9"/>
        <v>0</v>
      </c>
      <c r="AB17" s="144">
        <f>'Cash Forecast'!O19</f>
        <v>0</v>
      </c>
      <c r="AC17" s="159">
        <f t="shared" si="10"/>
        <v>0</v>
      </c>
      <c r="AD17" s="108" t="str">
        <f>IF((Y17+Z17)=0,"",(Y17+Z17)/X17)</f>
        <v/>
      </c>
    </row>
    <row r="18" spans="1:30" ht="42.95" customHeight="1" x14ac:dyDescent="0.2">
      <c r="A18" s="313">
        <f>'Cash Forecast'!A20</f>
        <v>5</v>
      </c>
      <c r="B18" s="334" t="str">
        <f>'Cash Forecast'!B20</f>
        <v>Project Component B (EU Grant - 3.2 Programme Coordination and Implementation Support Services)</v>
      </c>
      <c r="C18" s="143">
        <v>0</v>
      </c>
      <c r="D18" s="144">
        <f>'Sources and Uses (DA Account)'!E25</f>
        <v>0</v>
      </c>
      <c r="E18" s="291">
        <v>0</v>
      </c>
      <c r="F18" s="274">
        <f t="shared" si="0"/>
        <v>0</v>
      </c>
      <c r="G18" s="144">
        <f>'Cash Forecast'!F20</f>
        <v>0</v>
      </c>
      <c r="H18" s="159">
        <f t="shared" si="1"/>
        <v>0</v>
      </c>
      <c r="I18" s="108" t="str">
        <f t="shared" si="2"/>
        <v/>
      </c>
      <c r="J18" s="143">
        <v>0</v>
      </c>
      <c r="K18" s="144">
        <f>'Sources and Uses (DA Account)'!H25</f>
        <v>0</v>
      </c>
      <c r="L18" s="291">
        <v>0</v>
      </c>
      <c r="M18" s="274">
        <f t="shared" si="3"/>
        <v>0</v>
      </c>
      <c r="N18" s="144">
        <f>'Cash Forecast'!I20</f>
        <v>0</v>
      </c>
      <c r="O18" s="159">
        <f t="shared" si="4"/>
        <v>0</v>
      </c>
      <c r="P18" s="108" t="str">
        <f t="shared" si="5"/>
        <v/>
      </c>
      <c r="Q18" s="143">
        <v>0</v>
      </c>
      <c r="R18" s="144">
        <f>'Sources and Uses (DA Account)'!K25</f>
        <v>0</v>
      </c>
      <c r="S18" s="291">
        <v>0</v>
      </c>
      <c r="T18" s="274">
        <f t="shared" si="6"/>
        <v>0</v>
      </c>
      <c r="U18" s="144">
        <f>'Cash Forecast'!L20</f>
        <v>0</v>
      </c>
      <c r="V18" s="159">
        <f t="shared" si="7"/>
        <v>0</v>
      </c>
      <c r="W18" s="108" t="str">
        <f t="shared" si="8"/>
        <v/>
      </c>
      <c r="X18" s="143">
        <v>0</v>
      </c>
      <c r="Y18" s="144">
        <f>'Sources and Uses (DA Account)'!N25</f>
        <v>0</v>
      </c>
      <c r="Z18" s="291">
        <v>0</v>
      </c>
      <c r="AA18" s="274">
        <f t="shared" si="9"/>
        <v>0</v>
      </c>
      <c r="AB18" s="144">
        <f>'Cash Forecast'!O20</f>
        <v>0</v>
      </c>
      <c r="AC18" s="159">
        <f t="shared" si="10"/>
        <v>0</v>
      </c>
      <c r="AD18" s="108" t="str">
        <f t="shared" si="11"/>
        <v/>
      </c>
    </row>
    <row r="19" spans="1:30" x14ac:dyDescent="0.2">
      <c r="A19" s="313">
        <f>'Cash Forecast'!A21</f>
        <v>6</v>
      </c>
      <c r="B19" s="334" t="str">
        <f>'Cash Forecast'!B21</f>
        <v>Unallocated</v>
      </c>
      <c r="C19" s="143">
        <v>0</v>
      </c>
      <c r="D19" s="144">
        <f>'Sources and Uses (DA Account)'!E26</f>
        <v>0</v>
      </c>
      <c r="E19" s="291">
        <v>0</v>
      </c>
      <c r="F19" s="274">
        <f t="shared" si="0"/>
        <v>0</v>
      </c>
      <c r="G19" s="144">
        <f>'Cash Forecast'!F21</f>
        <v>0</v>
      </c>
      <c r="H19" s="159">
        <f t="shared" si="1"/>
        <v>0</v>
      </c>
      <c r="I19" s="108" t="str">
        <f t="shared" si="2"/>
        <v/>
      </c>
      <c r="J19" s="143">
        <v>0</v>
      </c>
      <c r="K19" s="144">
        <f>'Sources and Uses (DA Account)'!H26</f>
        <v>0</v>
      </c>
      <c r="L19" s="291">
        <v>0</v>
      </c>
      <c r="M19" s="274">
        <f t="shared" si="3"/>
        <v>0</v>
      </c>
      <c r="N19" s="144">
        <f>'Cash Forecast'!I21</f>
        <v>0</v>
      </c>
      <c r="O19" s="159">
        <f t="shared" si="4"/>
        <v>0</v>
      </c>
      <c r="P19" s="108" t="str">
        <f t="shared" si="5"/>
        <v/>
      </c>
      <c r="Q19" s="143">
        <v>0</v>
      </c>
      <c r="R19" s="144">
        <f>'Sources and Uses (DA Account)'!K26</f>
        <v>0</v>
      </c>
      <c r="S19" s="291">
        <v>0</v>
      </c>
      <c r="T19" s="274">
        <f t="shared" si="6"/>
        <v>0</v>
      </c>
      <c r="U19" s="144">
        <f>'Cash Forecast'!L21</f>
        <v>0</v>
      </c>
      <c r="V19" s="159">
        <f t="shared" si="7"/>
        <v>0</v>
      </c>
      <c r="W19" s="108" t="str">
        <f t="shared" si="8"/>
        <v/>
      </c>
      <c r="X19" s="143">
        <v>0</v>
      </c>
      <c r="Y19" s="144">
        <f>'Sources and Uses (DA Account)'!N26</f>
        <v>0</v>
      </c>
      <c r="Z19" s="291">
        <v>0</v>
      </c>
      <c r="AA19" s="274">
        <f t="shared" si="9"/>
        <v>0</v>
      </c>
      <c r="AB19" s="144">
        <f>'Cash Forecast'!O21</f>
        <v>0</v>
      </c>
      <c r="AC19" s="159">
        <f t="shared" si="10"/>
        <v>0</v>
      </c>
      <c r="AD19" s="108" t="str">
        <f t="shared" si="11"/>
        <v/>
      </c>
    </row>
    <row r="20" spans="1:30" x14ac:dyDescent="0.2">
      <c r="A20" s="50" t="s">
        <v>6</v>
      </c>
      <c r="B20" s="335" t="s">
        <v>96</v>
      </c>
      <c r="C20" s="164">
        <f t="shared" ref="C20:H20" si="12">SUM(C14:C19)</f>
        <v>0</v>
      </c>
      <c r="D20" s="166">
        <f t="shared" si="12"/>
        <v>0</v>
      </c>
      <c r="E20" s="292">
        <f t="shared" si="12"/>
        <v>0</v>
      </c>
      <c r="F20" s="275">
        <f t="shared" si="12"/>
        <v>0</v>
      </c>
      <c r="G20" s="275">
        <f t="shared" si="12"/>
        <v>0</v>
      </c>
      <c r="H20" s="275">
        <f t="shared" si="12"/>
        <v>0</v>
      </c>
      <c r="I20" s="296" t="str">
        <f>IF((D20+E20)=0,"",(D20+E20)/C20)</f>
        <v/>
      </c>
      <c r="J20" s="164">
        <f t="shared" ref="J20:O20" si="13">SUM(J14:J19)</f>
        <v>0</v>
      </c>
      <c r="K20" s="166">
        <f t="shared" si="13"/>
        <v>0</v>
      </c>
      <c r="L20" s="292">
        <f t="shared" si="13"/>
        <v>0</v>
      </c>
      <c r="M20" s="275">
        <f t="shared" si="13"/>
        <v>0</v>
      </c>
      <c r="N20" s="275">
        <f t="shared" si="13"/>
        <v>0</v>
      </c>
      <c r="O20" s="275">
        <f t="shared" si="13"/>
        <v>0</v>
      </c>
      <c r="P20" s="296" t="str">
        <f>IF((K20+L20)=0,"",(K20+L20)/J20)</f>
        <v/>
      </c>
      <c r="Q20" s="164">
        <f t="shared" ref="Q20:V20" si="14">SUM(Q14:Q19)</f>
        <v>0</v>
      </c>
      <c r="R20" s="166">
        <f t="shared" si="14"/>
        <v>0</v>
      </c>
      <c r="S20" s="292">
        <f t="shared" si="14"/>
        <v>0</v>
      </c>
      <c r="T20" s="275">
        <f t="shared" si="14"/>
        <v>0</v>
      </c>
      <c r="U20" s="275">
        <f t="shared" si="14"/>
        <v>0</v>
      </c>
      <c r="V20" s="275">
        <f t="shared" si="14"/>
        <v>0</v>
      </c>
      <c r="W20" s="296" t="str">
        <f>IF((R20+S20)=0,"",(R20+S20)/Q20)</f>
        <v/>
      </c>
      <c r="X20" s="164">
        <f t="shared" ref="X20:AC20" si="15">SUM(X14:X19)</f>
        <v>0</v>
      </c>
      <c r="Y20" s="166">
        <f t="shared" si="15"/>
        <v>0</v>
      </c>
      <c r="Z20" s="292">
        <f t="shared" si="15"/>
        <v>0</v>
      </c>
      <c r="AA20" s="275">
        <f t="shared" si="15"/>
        <v>0</v>
      </c>
      <c r="AB20" s="275">
        <f t="shared" si="15"/>
        <v>0</v>
      </c>
      <c r="AC20" s="275">
        <f t="shared" si="15"/>
        <v>0</v>
      </c>
      <c r="AD20" s="296" t="str">
        <f>IF((Y20+Z20)=0,"",(Y20+Z20)/X20)</f>
        <v/>
      </c>
    </row>
    <row r="21" spans="1:30" x14ac:dyDescent="0.2">
      <c r="A21" s="48"/>
      <c r="B21" s="334"/>
      <c r="C21" s="145"/>
      <c r="D21" s="146"/>
      <c r="E21" s="293"/>
      <c r="F21" s="146"/>
      <c r="G21" s="146"/>
      <c r="H21" s="161"/>
      <c r="I21" s="56"/>
      <c r="J21" s="145"/>
      <c r="K21" s="146"/>
      <c r="L21" s="293"/>
      <c r="M21" s="146"/>
      <c r="N21" s="146"/>
      <c r="O21" s="161"/>
      <c r="P21" s="56"/>
      <c r="Q21" s="145"/>
      <c r="R21" s="146"/>
      <c r="S21" s="293"/>
      <c r="T21" s="146"/>
      <c r="U21" s="146"/>
      <c r="V21" s="161"/>
      <c r="W21" s="56"/>
      <c r="X21" s="145"/>
      <c r="Y21" s="146"/>
      <c r="Z21" s="293"/>
      <c r="AA21" s="146"/>
      <c r="AB21" s="146"/>
      <c r="AC21" s="161"/>
      <c r="AD21" s="56"/>
    </row>
    <row r="22" spans="1:30" x14ac:dyDescent="0.2">
      <c r="A22" s="49" t="s">
        <v>13</v>
      </c>
      <c r="B22" s="334"/>
      <c r="C22" s="147"/>
      <c r="D22" s="148"/>
      <c r="E22" s="294"/>
      <c r="F22" s="148"/>
      <c r="G22" s="148"/>
      <c r="H22" s="162"/>
      <c r="I22" s="57"/>
      <c r="J22" s="147"/>
      <c r="K22" s="148"/>
      <c r="L22" s="294"/>
      <c r="M22" s="148"/>
      <c r="N22" s="148"/>
      <c r="O22" s="162"/>
      <c r="P22" s="57"/>
      <c r="Q22" s="147"/>
      <c r="R22" s="148"/>
      <c r="S22" s="294"/>
      <c r="T22" s="148"/>
      <c r="U22" s="148"/>
      <c r="V22" s="162"/>
      <c r="W22" s="57"/>
      <c r="X22" s="147"/>
      <c r="Y22" s="148"/>
      <c r="Z22" s="294"/>
      <c r="AA22" s="148"/>
      <c r="AB22" s="148"/>
      <c r="AC22" s="162"/>
      <c r="AD22" s="57"/>
    </row>
    <row r="23" spans="1:30" ht="33.950000000000003" customHeight="1" x14ac:dyDescent="0.2">
      <c r="A23" s="313">
        <f>'Cash Forecast'!A25</f>
        <v>1</v>
      </c>
      <c r="B23" s="334" t="str">
        <f>'Cash Forecast'!B25</f>
        <v xml:space="preserve">Project Component 1: Community Led climate smart productive landscapes </v>
      </c>
      <c r="C23" s="143">
        <v>0</v>
      </c>
      <c r="D23" s="144">
        <f>'Sources and Uses (DA Account)'!E30</f>
        <v>0</v>
      </c>
      <c r="E23" s="291">
        <v>0</v>
      </c>
      <c r="F23" s="274">
        <f t="shared" ref="F23" si="16">C23-D23-E23</f>
        <v>0</v>
      </c>
      <c r="G23" s="144">
        <f>'Cash Forecast'!F25</f>
        <v>0</v>
      </c>
      <c r="H23" s="159">
        <f t="shared" ref="H23" si="17">F23-G23</f>
        <v>0</v>
      </c>
      <c r="I23" s="108" t="str">
        <f t="shared" ref="I23:I28" si="18">IF((D23+E23)=0,"",(D23+E23)/C23)</f>
        <v/>
      </c>
      <c r="J23" s="143">
        <v>0</v>
      </c>
      <c r="K23" s="144">
        <f>'Sources and Uses (DA Account)'!H30</f>
        <v>0</v>
      </c>
      <c r="L23" s="291">
        <v>0</v>
      </c>
      <c r="M23" s="274">
        <f t="shared" ref="M23" si="19">J23-K23-L23</f>
        <v>0</v>
      </c>
      <c r="N23" s="144">
        <f>'Cash Forecast'!I25</f>
        <v>0</v>
      </c>
      <c r="O23" s="159">
        <f t="shared" ref="O23" si="20">M23-N23</f>
        <v>0</v>
      </c>
      <c r="P23" s="108" t="str">
        <f t="shared" ref="P23:P28" si="21">IF((K23+L23)=0,"",(K23+L23)/J23)</f>
        <v/>
      </c>
      <c r="Q23" s="143">
        <v>0</v>
      </c>
      <c r="R23" s="144">
        <f>'Sources and Uses (DA Account)'!K30</f>
        <v>0</v>
      </c>
      <c r="S23" s="291">
        <v>0</v>
      </c>
      <c r="T23" s="274">
        <f t="shared" ref="T23:T27" si="22">Q23-R23-S23</f>
        <v>0</v>
      </c>
      <c r="U23" s="144">
        <f>'Cash Forecast'!L25</f>
        <v>0</v>
      </c>
      <c r="V23" s="159">
        <f t="shared" ref="V23:V27" si="23">T23-U23</f>
        <v>0</v>
      </c>
      <c r="W23" s="108" t="str">
        <f t="shared" ref="W23:W28" si="24">IF((R23+S23)=0,"",(R23+S23)/Q23)</f>
        <v/>
      </c>
      <c r="X23" s="143">
        <v>0</v>
      </c>
      <c r="Y23" s="144">
        <f>'Sources and Uses (DA Account)'!K30</f>
        <v>0</v>
      </c>
      <c r="Z23" s="291">
        <v>0</v>
      </c>
      <c r="AA23" s="274">
        <f t="shared" ref="AA23:AA27" si="25">X23-Y23-Z23</f>
        <v>0</v>
      </c>
      <c r="AB23" s="144">
        <f>'Cash Forecast'!O25</f>
        <v>0</v>
      </c>
      <c r="AC23" s="159">
        <f t="shared" ref="AC23:AC27" si="26">AA23-AB23</f>
        <v>0</v>
      </c>
      <c r="AD23" s="108" t="str">
        <f t="shared" ref="AD23:AD28" si="27">IF((Y23+Z23)=0,"",(Y23+Z23)/X23)</f>
        <v/>
      </c>
    </row>
    <row r="24" spans="1:30" ht="25.5" x14ac:dyDescent="0.2">
      <c r="A24" s="313">
        <f>'Cash Forecast'!A26</f>
        <v>2</v>
      </c>
      <c r="B24" s="334" t="str">
        <f>'Cash Forecast'!B26</f>
        <v>Project Component 2: Inclusive and equitable market access</v>
      </c>
      <c r="C24" s="143">
        <v>0</v>
      </c>
      <c r="D24" s="144">
        <f>'Sources and Uses (DA Account)'!E31</f>
        <v>0</v>
      </c>
      <c r="E24" s="291">
        <v>0</v>
      </c>
      <c r="F24" s="274">
        <f t="shared" ref="F24:F27" si="28">C24-D24-E24</f>
        <v>0</v>
      </c>
      <c r="G24" s="144">
        <f>'Cash Forecast'!F26</f>
        <v>0</v>
      </c>
      <c r="H24" s="159">
        <f t="shared" ref="H24:H27" si="29">F24-G24</f>
        <v>0</v>
      </c>
      <c r="I24" s="108" t="str">
        <f t="shared" ref="I24:I27" si="30">IF((D24+E24)=0,"",(D24+E24)/C24)</f>
        <v/>
      </c>
      <c r="J24" s="143">
        <v>0</v>
      </c>
      <c r="K24" s="144">
        <f>'Sources and Uses (DA Account)'!H31</f>
        <v>0</v>
      </c>
      <c r="L24" s="291">
        <v>0</v>
      </c>
      <c r="M24" s="274">
        <f t="shared" ref="M24:M27" si="31">J24-K24-L24</f>
        <v>0</v>
      </c>
      <c r="N24" s="144">
        <f>'Cash Forecast'!I26</f>
        <v>0</v>
      </c>
      <c r="O24" s="159">
        <f t="shared" ref="O24:O27" si="32">M24-N24</f>
        <v>0</v>
      </c>
      <c r="P24" s="108" t="str">
        <f t="shared" ref="P24:P27" si="33">IF((K24+L24)=0,"",(K24+L24)/J24)</f>
        <v/>
      </c>
      <c r="Q24" s="143">
        <v>0</v>
      </c>
      <c r="R24" s="144">
        <f>'Sources and Uses (DA Account)'!K31</f>
        <v>0</v>
      </c>
      <c r="S24" s="291">
        <v>0</v>
      </c>
      <c r="T24" s="274">
        <f t="shared" si="22"/>
        <v>0</v>
      </c>
      <c r="U24" s="144">
        <f>'Cash Forecast'!L26</f>
        <v>0</v>
      </c>
      <c r="V24" s="159">
        <f t="shared" si="23"/>
        <v>0</v>
      </c>
      <c r="W24" s="108" t="str">
        <f t="shared" si="24"/>
        <v/>
      </c>
      <c r="X24" s="143">
        <v>0</v>
      </c>
      <c r="Y24" s="144">
        <f>'Sources and Uses (DA Account)'!K31</f>
        <v>0</v>
      </c>
      <c r="Z24" s="291">
        <v>0</v>
      </c>
      <c r="AA24" s="274">
        <f t="shared" si="25"/>
        <v>0</v>
      </c>
      <c r="AB24" s="144">
        <f>'Cash Forecast'!O26</f>
        <v>0</v>
      </c>
      <c r="AC24" s="159">
        <f t="shared" si="26"/>
        <v>0</v>
      </c>
      <c r="AD24" s="108" t="str">
        <f>IF((Y24+Z24)=0,"",(Y24+Z24)/X24)</f>
        <v/>
      </c>
    </row>
    <row r="25" spans="1:30" ht="39.6" customHeight="1" x14ac:dyDescent="0.2">
      <c r="A25" s="313">
        <f>'Cash Forecast'!A27</f>
        <v>3</v>
      </c>
      <c r="B25" s="334" t="str">
        <f>'Cash Forecast'!B27</f>
        <v>Project Component 3: Institional and policy strengthening, implementation support services</v>
      </c>
      <c r="C25" s="143">
        <v>0</v>
      </c>
      <c r="D25" s="144">
        <f>'Sources and Uses (DA Account)'!E32</f>
        <v>0</v>
      </c>
      <c r="E25" s="291">
        <v>0</v>
      </c>
      <c r="F25" s="274">
        <f t="shared" si="28"/>
        <v>0</v>
      </c>
      <c r="G25" s="144">
        <f>'Cash Forecast'!F27</f>
        <v>0</v>
      </c>
      <c r="H25" s="159">
        <f t="shared" si="29"/>
        <v>0</v>
      </c>
      <c r="I25" s="108" t="str">
        <f t="shared" si="30"/>
        <v/>
      </c>
      <c r="J25" s="143">
        <v>0</v>
      </c>
      <c r="K25" s="144">
        <f>'Sources and Uses (DA Account)'!H32</f>
        <v>0</v>
      </c>
      <c r="L25" s="291">
        <v>0</v>
      </c>
      <c r="M25" s="274">
        <f t="shared" si="31"/>
        <v>0</v>
      </c>
      <c r="N25" s="144">
        <f>'Cash Forecast'!I27</f>
        <v>0</v>
      </c>
      <c r="O25" s="159">
        <f t="shared" si="32"/>
        <v>0</v>
      </c>
      <c r="P25" s="108" t="str">
        <f t="shared" si="33"/>
        <v/>
      </c>
      <c r="Q25" s="143">
        <v>0</v>
      </c>
      <c r="R25" s="144">
        <f>'Sources and Uses (DA Account)'!K32</f>
        <v>0</v>
      </c>
      <c r="S25" s="291">
        <v>0</v>
      </c>
      <c r="T25" s="274">
        <f t="shared" si="22"/>
        <v>0</v>
      </c>
      <c r="U25" s="144">
        <f>'Cash Forecast'!L27</f>
        <v>0</v>
      </c>
      <c r="V25" s="159">
        <f t="shared" si="23"/>
        <v>0</v>
      </c>
      <c r="W25" s="108" t="str">
        <f t="shared" si="24"/>
        <v/>
      </c>
      <c r="X25" s="143">
        <v>0</v>
      </c>
      <c r="Y25" s="144">
        <f>'Sources and Uses (DA Account)'!K32</f>
        <v>0</v>
      </c>
      <c r="Z25" s="291">
        <v>0</v>
      </c>
      <c r="AA25" s="274">
        <f t="shared" si="25"/>
        <v>0</v>
      </c>
      <c r="AB25" s="144">
        <f>'Cash Forecast'!O27</f>
        <v>0</v>
      </c>
      <c r="AC25" s="159">
        <f t="shared" si="26"/>
        <v>0</v>
      </c>
      <c r="AD25" s="108" t="str">
        <f t="shared" si="27"/>
        <v/>
      </c>
    </row>
    <row r="26" spans="1:30" ht="32.450000000000003" customHeight="1" x14ac:dyDescent="0.2">
      <c r="A26" s="313">
        <f>'Cash Forecast'!A28</f>
        <v>4</v>
      </c>
      <c r="B26" s="334" t="str">
        <f>'Cash Forecast'!B28</f>
        <v>Component 1.2 Climate Resilient Infrastructure Development</v>
      </c>
      <c r="C26" s="143">
        <v>0</v>
      </c>
      <c r="D26" s="144">
        <f>'Sources and Uses (DA Account)'!E33</f>
        <v>0</v>
      </c>
      <c r="E26" s="291">
        <v>0</v>
      </c>
      <c r="F26" s="274">
        <f t="shared" si="28"/>
        <v>0</v>
      </c>
      <c r="G26" s="144">
        <f>'Cash Forecast'!F28</f>
        <v>0</v>
      </c>
      <c r="H26" s="159">
        <f t="shared" si="29"/>
        <v>0</v>
      </c>
      <c r="I26" s="108" t="str">
        <f t="shared" si="30"/>
        <v/>
      </c>
      <c r="J26" s="143">
        <v>0</v>
      </c>
      <c r="K26" s="144">
        <f>'Sources and Uses (DA Account)'!H33</f>
        <v>0</v>
      </c>
      <c r="L26" s="291">
        <v>0</v>
      </c>
      <c r="M26" s="274">
        <f t="shared" si="31"/>
        <v>0</v>
      </c>
      <c r="N26" s="144">
        <f>'Cash Forecast'!I28</f>
        <v>0</v>
      </c>
      <c r="O26" s="159">
        <f t="shared" si="32"/>
        <v>0</v>
      </c>
      <c r="P26" s="108" t="str">
        <f t="shared" si="33"/>
        <v/>
      </c>
      <c r="Q26" s="143">
        <v>0</v>
      </c>
      <c r="R26" s="144">
        <f>'Sources and Uses (DA Account)'!K33</f>
        <v>0</v>
      </c>
      <c r="S26" s="291">
        <v>0</v>
      </c>
      <c r="T26" s="274">
        <f t="shared" si="22"/>
        <v>0</v>
      </c>
      <c r="U26" s="144">
        <f>'Cash Forecast'!L28</f>
        <v>0</v>
      </c>
      <c r="V26" s="159">
        <f t="shared" si="23"/>
        <v>0</v>
      </c>
      <c r="W26" s="108" t="str">
        <f t="shared" si="24"/>
        <v/>
      </c>
      <c r="X26" s="143">
        <v>0</v>
      </c>
      <c r="Y26" s="144">
        <f>'Sources and Uses (DA Account)'!K33</f>
        <v>0</v>
      </c>
      <c r="Z26" s="291">
        <v>0</v>
      </c>
      <c r="AA26" s="274">
        <f t="shared" si="25"/>
        <v>0</v>
      </c>
      <c r="AB26" s="144">
        <f>'Cash Forecast'!O28</f>
        <v>0</v>
      </c>
      <c r="AC26" s="159">
        <f t="shared" si="26"/>
        <v>0</v>
      </c>
      <c r="AD26" s="108" t="str">
        <f t="shared" si="27"/>
        <v/>
      </c>
    </row>
    <row r="27" spans="1:30" ht="36.950000000000003" customHeight="1" x14ac:dyDescent="0.2">
      <c r="A27" s="313">
        <f>'Cash Forecast'!A29</f>
        <v>5</v>
      </c>
      <c r="B27" s="334" t="str">
        <f>'Cash Forecast'!B29</f>
        <v>Component 3.2 Programme Coordination and Implementation Support Services</v>
      </c>
      <c r="C27" s="143">
        <v>0</v>
      </c>
      <c r="D27" s="144">
        <f>'Sources and Uses (DA Account)'!E34</f>
        <v>0</v>
      </c>
      <c r="E27" s="291">
        <v>0</v>
      </c>
      <c r="F27" s="274">
        <f t="shared" si="28"/>
        <v>0</v>
      </c>
      <c r="G27" s="144">
        <f>'Cash Forecast'!F29</f>
        <v>0</v>
      </c>
      <c r="H27" s="159">
        <f t="shared" si="29"/>
        <v>0</v>
      </c>
      <c r="I27" s="108" t="str">
        <f t="shared" si="30"/>
        <v/>
      </c>
      <c r="J27" s="143">
        <v>0</v>
      </c>
      <c r="K27" s="144">
        <f>'Sources and Uses (DA Account)'!H34</f>
        <v>0</v>
      </c>
      <c r="L27" s="291">
        <v>0</v>
      </c>
      <c r="M27" s="274">
        <f t="shared" si="31"/>
        <v>0</v>
      </c>
      <c r="N27" s="144">
        <f>'Cash Forecast'!I29</f>
        <v>0</v>
      </c>
      <c r="O27" s="159">
        <f t="shared" si="32"/>
        <v>0</v>
      </c>
      <c r="P27" s="108" t="str">
        <f t="shared" si="33"/>
        <v/>
      </c>
      <c r="Q27" s="143">
        <v>0</v>
      </c>
      <c r="R27" s="144">
        <f>'Sources and Uses (DA Account)'!K34</f>
        <v>0</v>
      </c>
      <c r="S27" s="291">
        <v>0</v>
      </c>
      <c r="T27" s="274">
        <f t="shared" si="22"/>
        <v>0</v>
      </c>
      <c r="U27" s="144">
        <f>'Cash Forecast'!L29</f>
        <v>0</v>
      </c>
      <c r="V27" s="159">
        <f t="shared" si="23"/>
        <v>0</v>
      </c>
      <c r="W27" s="108" t="str">
        <f t="shared" si="24"/>
        <v/>
      </c>
      <c r="X27" s="143">
        <v>0</v>
      </c>
      <c r="Y27" s="144">
        <f>'Sources and Uses (DA Account)'!K34</f>
        <v>0</v>
      </c>
      <c r="Z27" s="291">
        <v>0</v>
      </c>
      <c r="AA27" s="274">
        <f t="shared" si="25"/>
        <v>0</v>
      </c>
      <c r="AB27" s="144">
        <f>'Cash Forecast'!O29</f>
        <v>0</v>
      </c>
      <c r="AC27" s="159">
        <f t="shared" si="26"/>
        <v>0</v>
      </c>
      <c r="AD27" s="108" t="str">
        <f t="shared" si="27"/>
        <v/>
      </c>
    </row>
    <row r="28" spans="1:30" ht="13.5" thickBot="1" x14ac:dyDescent="0.25">
      <c r="A28" s="149" t="s">
        <v>6</v>
      </c>
      <c r="B28" s="244" t="s">
        <v>97</v>
      </c>
      <c r="C28" s="165">
        <f t="shared" ref="C28:H28" si="34">SUM(C22:C27)</f>
        <v>0</v>
      </c>
      <c r="D28" s="167">
        <f t="shared" si="34"/>
        <v>0</v>
      </c>
      <c r="E28" s="295">
        <f t="shared" si="34"/>
        <v>0</v>
      </c>
      <c r="F28" s="167">
        <f t="shared" si="34"/>
        <v>0</v>
      </c>
      <c r="G28" s="167">
        <f t="shared" si="34"/>
        <v>0</v>
      </c>
      <c r="H28" s="297">
        <f t="shared" si="34"/>
        <v>0</v>
      </c>
      <c r="I28" s="298" t="str">
        <f t="shared" si="18"/>
        <v/>
      </c>
      <c r="J28" s="165">
        <f t="shared" ref="J28:O28" si="35">SUM(J22:J27)</f>
        <v>0</v>
      </c>
      <c r="K28" s="167">
        <f t="shared" si="35"/>
        <v>0</v>
      </c>
      <c r="L28" s="295">
        <f t="shared" si="35"/>
        <v>0</v>
      </c>
      <c r="M28" s="167">
        <f t="shared" si="35"/>
        <v>0</v>
      </c>
      <c r="N28" s="167">
        <f t="shared" si="35"/>
        <v>0</v>
      </c>
      <c r="O28" s="297">
        <f t="shared" si="35"/>
        <v>0</v>
      </c>
      <c r="P28" s="298" t="str">
        <f t="shared" si="21"/>
        <v/>
      </c>
      <c r="Q28" s="165">
        <f t="shared" ref="Q28:V28" si="36">SUM(Q22:Q27)</f>
        <v>0</v>
      </c>
      <c r="R28" s="167">
        <f t="shared" si="36"/>
        <v>0</v>
      </c>
      <c r="S28" s="295">
        <f t="shared" si="36"/>
        <v>0</v>
      </c>
      <c r="T28" s="167">
        <f t="shared" si="36"/>
        <v>0</v>
      </c>
      <c r="U28" s="167">
        <f t="shared" si="36"/>
        <v>0</v>
      </c>
      <c r="V28" s="297">
        <f t="shared" si="36"/>
        <v>0</v>
      </c>
      <c r="W28" s="298" t="str">
        <f t="shared" si="24"/>
        <v/>
      </c>
      <c r="X28" s="165">
        <f t="shared" ref="X28:AC28" si="37">SUM(X22:X27)</f>
        <v>0</v>
      </c>
      <c r="Y28" s="167">
        <f t="shared" si="37"/>
        <v>0</v>
      </c>
      <c r="Z28" s="295">
        <f t="shared" si="37"/>
        <v>0</v>
      </c>
      <c r="AA28" s="167">
        <f t="shared" si="37"/>
        <v>0</v>
      </c>
      <c r="AB28" s="167">
        <f t="shared" si="37"/>
        <v>0</v>
      </c>
      <c r="AC28" s="297">
        <f t="shared" si="37"/>
        <v>0</v>
      </c>
      <c r="AD28" s="298" t="str">
        <f t="shared" si="27"/>
        <v/>
      </c>
    </row>
    <row r="29" spans="1:30" ht="6" customHeight="1" x14ac:dyDescent="0.2">
      <c r="A29" s="8"/>
      <c r="B29" s="8"/>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
      <c r="A30" s="276" t="s">
        <v>107</v>
      </c>
      <c r="B30" s="1"/>
      <c r="C30" s="277"/>
      <c r="D30" s="14"/>
      <c r="E30" s="14"/>
      <c r="F30" s="14"/>
      <c r="G30" s="14"/>
      <c r="H30" s="14"/>
      <c r="I30" s="14"/>
      <c r="J30" s="14"/>
      <c r="K30" s="14"/>
      <c r="L30" s="14"/>
      <c r="M30" s="73"/>
      <c r="N30" s="73"/>
      <c r="O30" s="73"/>
      <c r="P30" s="14"/>
      <c r="Q30" s="14"/>
      <c r="R30" s="14"/>
      <c r="S30" s="14"/>
      <c r="T30" s="73"/>
      <c r="U30" s="73"/>
      <c r="V30" s="73"/>
      <c r="W30" s="14"/>
      <c r="X30" s="14"/>
      <c r="Y30" s="14"/>
      <c r="Z30" s="14"/>
      <c r="AA30" s="73"/>
      <c r="AB30" s="73"/>
      <c r="AC30" s="73"/>
      <c r="AD30" s="14"/>
    </row>
    <row r="31" spans="1:30" ht="21.6" customHeight="1" x14ac:dyDescent="0.2">
      <c r="A31" s="398"/>
      <c r="B31" s="398"/>
      <c r="C31" s="398"/>
      <c r="D31" s="398"/>
      <c r="E31" s="398"/>
      <c r="F31" s="398"/>
      <c r="G31" s="398"/>
      <c r="H31" s="398"/>
      <c r="I31" s="398"/>
      <c r="J31" s="398"/>
      <c r="K31" s="398"/>
      <c r="L31" s="398"/>
      <c r="M31" s="398"/>
      <c r="N31" s="398"/>
      <c r="O31" s="398"/>
      <c r="P31" s="14"/>
      <c r="W31" s="14"/>
      <c r="AD31" s="14"/>
    </row>
    <row r="32" spans="1:30" x14ac:dyDescent="0.2">
      <c r="A32" s="31"/>
      <c r="C32" s="9"/>
      <c r="D32" s="14"/>
      <c r="E32" s="14"/>
      <c r="F32" s="14"/>
      <c r="G32" s="14"/>
      <c r="H32" s="14"/>
      <c r="I32" s="14"/>
      <c r="J32" s="14"/>
      <c r="K32" s="14"/>
      <c r="L32" s="14"/>
      <c r="M32" s="14"/>
      <c r="N32" s="14"/>
      <c r="O32" s="14"/>
      <c r="P32" s="14"/>
      <c r="Q32" s="14"/>
      <c r="R32" s="14"/>
      <c r="S32" s="14"/>
      <c r="T32" s="14"/>
      <c r="U32" s="14"/>
      <c r="V32" s="14"/>
      <c r="W32" s="14"/>
      <c r="X32" s="14"/>
      <c r="Y32" s="397" t="s">
        <v>69</v>
      </c>
      <c r="Z32" s="397"/>
      <c r="AA32" s="397"/>
      <c r="AB32" s="14"/>
      <c r="AC32" s="14"/>
      <c r="AD32" s="14"/>
    </row>
    <row r="33" spans="2:30" x14ac:dyDescent="0.2">
      <c r="B33" s="15"/>
      <c r="C33" s="9"/>
      <c r="J33" s="395"/>
      <c r="K33" s="395"/>
      <c r="L33" s="395"/>
      <c r="M33" s="395"/>
      <c r="N33" s="395"/>
      <c r="O33" s="395"/>
      <c r="P33" s="317"/>
      <c r="Q33" s="395"/>
      <c r="R33" s="395"/>
      <c r="S33" s="395"/>
      <c r="T33" s="395"/>
      <c r="U33" s="395"/>
      <c r="V33" s="395"/>
      <c r="W33" s="317"/>
      <c r="X33" s="317"/>
      <c r="Y33" s="317"/>
      <c r="Z33" s="317"/>
      <c r="AA33" s="317"/>
      <c r="AB33" s="317"/>
      <c r="AC33" s="317"/>
      <c r="AD33" s="317"/>
    </row>
    <row r="34" spans="2:30" ht="15" customHeight="1" x14ac:dyDescent="0.2">
      <c r="B34" s="15"/>
      <c r="C34" s="9"/>
      <c r="D34" s="15"/>
      <c r="E34" s="15"/>
      <c r="F34" s="15"/>
      <c r="G34" s="15"/>
      <c r="H34" s="15"/>
    </row>
    <row r="35" spans="2:30" x14ac:dyDescent="0.2">
      <c r="B35" s="9"/>
      <c r="C35" s="15"/>
    </row>
    <row r="36" spans="2:30" x14ac:dyDescent="0.2">
      <c r="B36" s="9"/>
      <c r="C36" s="15"/>
      <c r="Y36" s="395" t="s">
        <v>70</v>
      </c>
      <c r="Z36" s="395"/>
      <c r="AA36" s="395"/>
    </row>
    <row r="37" spans="2:30" x14ac:dyDescent="0.2">
      <c r="C37" s="15"/>
      <c r="J37" s="395"/>
      <c r="K37" s="395"/>
      <c r="L37" s="395"/>
      <c r="M37" s="395"/>
      <c r="N37" s="395"/>
      <c r="O37" s="395"/>
      <c r="P37" s="317"/>
      <c r="Q37" s="395"/>
      <c r="R37" s="395"/>
      <c r="S37" s="395"/>
      <c r="T37" s="395"/>
      <c r="U37" s="395"/>
      <c r="V37" s="395"/>
      <c r="W37" s="317"/>
      <c r="X37" s="317"/>
      <c r="Y37" s="395" t="s">
        <v>71</v>
      </c>
      <c r="Z37" s="395"/>
      <c r="AA37" s="395"/>
      <c r="AB37" s="317"/>
      <c r="AC37" s="317"/>
      <c r="AD37" s="317"/>
    </row>
    <row r="38" spans="2:30" x14ac:dyDescent="0.2">
      <c r="C38" s="15"/>
      <c r="J38" s="395"/>
      <c r="K38" s="395"/>
      <c r="L38" s="395"/>
      <c r="M38" s="395"/>
      <c r="N38" s="395"/>
      <c r="O38" s="395"/>
      <c r="P38" s="317"/>
      <c r="Q38" s="395"/>
      <c r="R38" s="395"/>
      <c r="S38" s="395"/>
      <c r="T38" s="395"/>
      <c r="U38" s="395"/>
      <c r="V38" s="395"/>
      <c r="W38" s="317"/>
      <c r="X38" s="317"/>
      <c r="Y38" s="395" t="s">
        <v>72</v>
      </c>
      <c r="Z38" s="395"/>
      <c r="AA38" s="395"/>
      <c r="AB38" s="317"/>
      <c r="AC38" s="317"/>
      <c r="AD38" s="317"/>
    </row>
    <row r="39" spans="2:30" ht="15" customHeight="1" x14ac:dyDescent="0.2">
      <c r="C39" s="15"/>
      <c r="J39" s="395"/>
      <c r="K39" s="395"/>
      <c r="L39" s="395"/>
      <c r="M39" s="395"/>
      <c r="N39" s="395"/>
      <c r="O39" s="395"/>
      <c r="P39" s="317"/>
      <c r="Q39" s="395"/>
      <c r="R39" s="395"/>
      <c r="S39" s="395"/>
      <c r="T39" s="395"/>
      <c r="U39" s="395"/>
      <c r="V39" s="395"/>
      <c r="W39" s="317"/>
      <c r="X39" s="317"/>
      <c r="Y39" s="317"/>
      <c r="Z39" s="317"/>
      <c r="AA39" s="317"/>
      <c r="AB39" s="317"/>
      <c r="AC39" s="317"/>
      <c r="AD39" s="317"/>
    </row>
    <row r="40" spans="2:30" ht="15" customHeight="1" x14ac:dyDescent="0.2">
      <c r="C40" s="15"/>
    </row>
    <row r="41" spans="2:30" ht="15" customHeight="1" x14ac:dyDescent="0.2"/>
    <row r="42" spans="2:30" x14ac:dyDescent="0.2">
      <c r="C42" s="9"/>
    </row>
  </sheetData>
  <sheetProtection formatCells="0" formatColumns="0" formatRows="0" insertColumns="0" insertRows="0" deleteColumns="0" deleteRows="0"/>
  <mergeCells count="25">
    <mergeCell ref="Q38:V38"/>
    <mergeCell ref="Q39:V39"/>
    <mergeCell ref="X7:AD7"/>
    <mergeCell ref="AC8:AD8"/>
    <mergeCell ref="X11:AC11"/>
    <mergeCell ref="Y32:AA32"/>
    <mergeCell ref="Y36:AA36"/>
    <mergeCell ref="Y37:AA37"/>
    <mergeCell ref="Y38:AA38"/>
    <mergeCell ref="Q7:W7"/>
    <mergeCell ref="V8:W8"/>
    <mergeCell ref="Q11:V11"/>
    <mergeCell ref="Q33:V33"/>
    <mergeCell ref="Q37:V37"/>
    <mergeCell ref="J33:O33"/>
    <mergeCell ref="J37:O37"/>
    <mergeCell ref="J38:O38"/>
    <mergeCell ref="J39:O39"/>
    <mergeCell ref="C7:I7"/>
    <mergeCell ref="J7:P7"/>
    <mergeCell ref="C11:H11"/>
    <mergeCell ref="J11:O11"/>
    <mergeCell ref="A31:O31"/>
    <mergeCell ref="H8:I8"/>
    <mergeCell ref="O8:P8"/>
  </mergeCells>
  <dataValidations count="2">
    <dataValidation allowBlank="1" showInputMessage="1" showErrorMessage="1" prompt="Provide yearly Budget as per AWPB" sqref="C14:C19 J14:J19 C23:C27 J23:J27 Q14:Q19 Q23:Q27 X14:X19 X23:X27" xr:uid="{00000000-0002-0000-0500-000000000000}"/>
    <dataValidation allowBlank="1" showInputMessage="1" showErrorMessage="1" prompt="Provide as per ICP Records converted to equivalent to reporting currency" sqref="L14:L19 E14:E19 E23:E27 L23:L27 S14:S19 S23:S27 Z14:Z19 Z23:Z27" xr:uid="{00000000-0002-0000-0500-000001000000}"/>
  </dataValidations>
  <pageMargins left="0.70866141732283472" right="0.70866141732283472" top="0.74803149606299213" bottom="0.74803149606299213" header="0.31496062992125984" footer="0.31496062992125984"/>
  <pageSetup scale="3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39"/>
  <sheetViews>
    <sheetView tabSelected="1" view="pageBreakPreview" topLeftCell="E16" zoomScaleNormal="100" zoomScaleSheetLayoutView="100" workbookViewId="0">
      <selection activeCell="R31" sqref="R31:U31"/>
    </sheetView>
  </sheetViews>
  <sheetFormatPr defaultRowHeight="12.75" x14ac:dyDescent="0.2"/>
  <cols>
    <col min="1" max="1" width="7.42578125" style="10" customWidth="1"/>
    <col min="2" max="2" width="32.42578125" style="10" customWidth="1"/>
    <col min="3" max="3" width="14.140625" style="10" bestFit="1" customWidth="1"/>
    <col min="4" max="4" width="14.42578125" style="10" customWidth="1"/>
    <col min="5" max="5" width="15.85546875" style="10" customWidth="1"/>
    <col min="6" max="6" width="13.85546875" style="10" bestFit="1" customWidth="1"/>
    <col min="7" max="7" width="9.42578125" style="10" customWidth="1"/>
    <col min="8" max="8" width="14.140625" style="10" bestFit="1" customWidth="1"/>
    <col min="9" max="9" width="15" style="10" customWidth="1"/>
    <col min="10" max="10" width="16.85546875" style="10" customWidth="1"/>
    <col min="11" max="11" width="13.42578125" style="10" bestFit="1" customWidth="1"/>
    <col min="12" max="12" width="10.7109375" style="10" customWidth="1"/>
    <col min="13" max="13" width="14.140625" style="10" bestFit="1" customWidth="1"/>
    <col min="14" max="14" width="15" style="10" customWidth="1"/>
    <col min="15" max="15" width="16.85546875" style="10" customWidth="1"/>
    <col min="16" max="16" width="13.42578125" style="10" bestFit="1" customWidth="1"/>
    <col min="17" max="17" width="10.7109375" style="10" customWidth="1"/>
    <col min="18" max="18" width="14.140625" style="10" bestFit="1" customWidth="1"/>
    <col min="19" max="19" width="15" style="10" customWidth="1"/>
    <col min="20" max="20" width="16.85546875" style="10" customWidth="1"/>
    <col min="21" max="21" width="13.42578125" style="10" bestFit="1" customWidth="1"/>
    <col min="22" max="22" width="10.7109375" style="10" customWidth="1"/>
    <col min="23" max="252" width="8.7109375" style="10"/>
    <col min="253" max="253" width="5" style="10" customWidth="1"/>
    <col min="254" max="254" width="26.5703125" style="10" customWidth="1"/>
    <col min="255" max="255" width="0" style="10" hidden="1" customWidth="1"/>
    <col min="256" max="256" width="14" style="10" bestFit="1" customWidth="1"/>
    <col min="257" max="257" width="12.85546875" style="10" bestFit="1" customWidth="1"/>
    <col min="258" max="258" width="13.5703125" style="10" bestFit="1" customWidth="1"/>
    <col min="259" max="259" width="14" style="10" bestFit="1" customWidth="1"/>
    <col min="260" max="261" width="15" style="10" customWidth="1"/>
    <col min="262" max="262" width="14" style="10" bestFit="1" customWidth="1"/>
    <col min="263" max="263" width="12.85546875" style="10" bestFit="1" customWidth="1"/>
    <col min="264" max="264" width="14" style="10" bestFit="1" customWidth="1"/>
    <col min="265" max="508" width="8.7109375" style="10"/>
    <col min="509" max="509" width="5" style="10" customWidth="1"/>
    <col min="510" max="510" width="26.5703125" style="10" customWidth="1"/>
    <col min="511" max="511" width="0" style="10" hidden="1" customWidth="1"/>
    <col min="512" max="512" width="14" style="10" bestFit="1" customWidth="1"/>
    <col min="513" max="513" width="12.85546875" style="10" bestFit="1" customWidth="1"/>
    <col min="514" max="514" width="13.5703125" style="10" bestFit="1" customWidth="1"/>
    <col min="515" max="515" width="14" style="10" bestFit="1" customWidth="1"/>
    <col min="516" max="517" width="15" style="10" customWidth="1"/>
    <col min="518" max="518" width="14" style="10" bestFit="1" customWidth="1"/>
    <col min="519" max="519" width="12.85546875" style="10" bestFit="1" customWidth="1"/>
    <col min="520" max="520" width="14" style="10" bestFit="1" customWidth="1"/>
    <col min="521" max="764" width="8.7109375" style="10"/>
    <col min="765" max="765" width="5" style="10" customWidth="1"/>
    <col min="766" max="766" width="26.5703125" style="10" customWidth="1"/>
    <col min="767" max="767" width="0" style="10" hidden="1" customWidth="1"/>
    <col min="768" max="768" width="14" style="10" bestFit="1" customWidth="1"/>
    <col min="769" max="769" width="12.85546875" style="10" bestFit="1" customWidth="1"/>
    <col min="770" max="770" width="13.5703125" style="10" bestFit="1" customWidth="1"/>
    <col min="771" max="771" width="14" style="10" bestFit="1" customWidth="1"/>
    <col min="772" max="773" width="15" style="10" customWidth="1"/>
    <col min="774" max="774" width="14" style="10" bestFit="1" customWidth="1"/>
    <col min="775" max="775" width="12.85546875" style="10" bestFit="1" customWidth="1"/>
    <col min="776" max="776" width="14" style="10" bestFit="1" customWidth="1"/>
    <col min="777" max="1020" width="8.7109375" style="10"/>
    <col min="1021" max="1021" width="5" style="10" customWidth="1"/>
    <col min="1022" max="1022" width="26.5703125" style="10" customWidth="1"/>
    <col min="1023" max="1023" width="0" style="10" hidden="1" customWidth="1"/>
    <col min="1024" max="1024" width="14" style="10" bestFit="1" customWidth="1"/>
    <col min="1025" max="1025" width="12.85546875" style="10" bestFit="1" customWidth="1"/>
    <col min="1026" max="1026" width="13.5703125" style="10" bestFit="1" customWidth="1"/>
    <col min="1027" max="1027" width="14" style="10" bestFit="1" customWidth="1"/>
    <col min="1028" max="1029" width="15" style="10" customWidth="1"/>
    <col min="1030" max="1030" width="14" style="10" bestFit="1" customWidth="1"/>
    <col min="1031" max="1031" width="12.85546875" style="10" bestFit="1" customWidth="1"/>
    <col min="1032" max="1032" width="14" style="10" bestFit="1" customWidth="1"/>
    <col min="1033" max="1276" width="8.7109375" style="10"/>
    <col min="1277" max="1277" width="5" style="10" customWidth="1"/>
    <col min="1278" max="1278" width="26.5703125" style="10" customWidth="1"/>
    <col min="1279" max="1279" width="0" style="10" hidden="1" customWidth="1"/>
    <col min="1280" max="1280" width="14" style="10" bestFit="1" customWidth="1"/>
    <col min="1281" max="1281" width="12.85546875" style="10" bestFit="1" customWidth="1"/>
    <col min="1282" max="1282" width="13.5703125" style="10" bestFit="1" customWidth="1"/>
    <col min="1283" max="1283" width="14" style="10" bestFit="1" customWidth="1"/>
    <col min="1284" max="1285" width="15" style="10" customWidth="1"/>
    <col min="1286" max="1286" width="14" style="10" bestFit="1" customWidth="1"/>
    <col min="1287" max="1287" width="12.85546875" style="10" bestFit="1" customWidth="1"/>
    <col min="1288" max="1288" width="14" style="10" bestFit="1" customWidth="1"/>
    <col min="1289" max="1532" width="8.7109375" style="10"/>
    <col min="1533" max="1533" width="5" style="10" customWidth="1"/>
    <col min="1534" max="1534" width="26.5703125" style="10" customWidth="1"/>
    <col min="1535" max="1535" width="0" style="10" hidden="1" customWidth="1"/>
    <col min="1536" max="1536" width="14" style="10" bestFit="1" customWidth="1"/>
    <col min="1537" max="1537" width="12.85546875" style="10" bestFit="1" customWidth="1"/>
    <col min="1538" max="1538" width="13.5703125" style="10" bestFit="1" customWidth="1"/>
    <col min="1539" max="1539" width="14" style="10" bestFit="1" customWidth="1"/>
    <col min="1540" max="1541" width="15" style="10" customWidth="1"/>
    <col min="1542" max="1542" width="14" style="10" bestFit="1" customWidth="1"/>
    <col min="1543" max="1543" width="12.85546875" style="10" bestFit="1" customWidth="1"/>
    <col min="1544" max="1544" width="14" style="10" bestFit="1" customWidth="1"/>
    <col min="1545" max="1788" width="8.7109375" style="10"/>
    <col min="1789" max="1789" width="5" style="10" customWidth="1"/>
    <col min="1790" max="1790" width="26.5703125" style="10" customWidth="1"/>
    <col min="1791" max="1791" width="0" style="10" hidden="1" customWidth="1"/>
    <col min="1792" max="1792" width="14" style="10" bestFit="1" customWidth="1"/>
    <col min="1793" max="1793" width="12.85546875" style="10" bestFit="1" customWidth="1"/>
    <col min="1794" max="1794" width="13.5703125" style="10" bestFit="1" customWidth="1"/>
    <col min="1795" max="1795" width="14" style="10" bestFit="1" customWidth="1"/>
    <col min="1796" max="1797" width="15" style="10" customWidth="1"/>
    <col min="1798" max="1798" width="14" style="10" bestFit="1" customWidth="1"/>
    <col min="1799" max="1799" width="12.85546875" style="10" bestFit="1" customWidth="1"/>
    <col min="1800" max="1800" width="14" style="10" bestFit="1" customWidth="1"/>
    <col min="1801" max="2044" width="8.7109375" style="10"/>
    <col min="2045" max="2045" width="5" style="10" customWidth="1"/>
    <col min="2046" max="2046" width="26.5703125" style="10" customWidth="1"/>
    <col min="2047" max="2047" width="0" style="10" hidden="1" customWidth="1"/>
    <col min="2048" max="2048" width="14" style="10" bestFit="1" customWidth="1"/>
    <col min="2049" max="2049" width="12.85546875" style="10" bestFit="1" customWidth="1"/>
    <col min="2050" max="2050" width="13.5703125" style="10" bestFit="1" customWidth="1"/>
    <col min="2051" max="2051" width="14" style="10" bestFit="1" customWidth="1"/>
    <col min="2052" max="2053" width="15" style="10" customWidth="1"/>
    <col min="2054" max="2054" width="14" style="10" bestFit="1" customWidth="1"/>
    <col min="2055" max="2055" width="12.85546875" style="10" bestFit="1" customWidth="1"/>
    <col min="2056" max="2056" width="14" style="10" bestFit="1" customWidth="1"/>
    <col min="2057" max="2300" width="8.7109375" style="10"/>
    <col min="2301" max="2301" width="5" style="10" customWidth="1"/>
    <col min="2302" max="2302" width="26.5703125" style="10" customWidth="1"/>
    <col min="2303" max="2303" width="0" style="10" hidden="1" customWidth="1"/>
    <col min="2304" max="2304" width="14" style="10" bestFit="1" customWidth="1"/>
    <col min="2305" max="2305" width="12.85546875" style="10" bestFit="1" customWidth="1"/>
    <col min="2306" max="2306" width="13.5703125" style="10" bestFit="1" customWidth="1"/>
    <col min="2307" max="2307" width="14" style="10" bestFit="1" customWidth="1"/>
    <col min="2308" max="2309" width="15" style="10" customWidth="1"/>
    <col min="2310" max="2310" width="14" style="10" bestFit="1" customWidth="1"/>
    <col min="2311" max="2311" width="12.85546875" style="10" bestFit="1" customWidth="1"/>
    <col min="2312" max="2312" width="14" style="10" bestFit="1" customWidth="1"/>
    <col min="2313" max="2556" width="8.7109375" style="10"/>
    <col min="2557" max="2557" width="5" style="10" customWidth="1"/>
    <col min="2558" max="2558" width="26.5703125" style="10" customWidth="1"/>
    <col min="2559" max="2559" width="0" style="10" hidden="1" customWidth="1"/>
    <col min="2560" max="2560" width="14" style="10" bestFit="1" customWidth="1"/>
    <col min="2561" max="2561" width="12.85546875" style="10" bestFit="1" customWidth="1"/>
    <col min="2562" max="2562" width="13.5703125" style="10" bestFit="1" customWidth="1"/>
    <col min="2563" max="2563" width="14" style="10" bestFit="1" customWidth="1"/>
    <col min="2564" max="2565" width="15" style="10" customWidth="1"/>
    <col min="2566" max="2566" width="14" style="10" bestFit="1" customWidth="1"/>
    <col min="2567" max="2567" width="12.85546875" style="10" bestFit="1" customWidth="1"/>
    <col min="2568" max="2568" width="14" style="10" bestFit="1" customWidth="1"/>
    <col min="2569" max="2812" width="8.7109375" style="10"/>
    <col min="2813" max="2813" width="5" style="10" customWidth="1"/>
    <col min="2814" max="2814" width="26.5703125" style="10" customWidth="1"/>
    <col min="2815" max="2815" width="0" style="10" hidden="1" customWidth="1"/>
    <col min="2816" max="2816" width="14" style="10" bestFit="1" customWidth="1"/>
    <col min="2817" max="2817" width="12.85546875" style="10" bestFit="1" customWidth="1"/>
    <col min="2818" max="2818" width="13.5703125" style="10" bestFit="1" customWidth="1"/>
    <col min="2819" max="2819" width="14" style="10" bestFit="1" customWidth="1"/>
    <col min="2820" max="2821" width="15" style="10" customWidth="1"/>
    <col min="2822" max="2822" width="14" style="10" bestFit="1" customWidth="1"/>
    <col min="2823" max="2823" width="12.85546875" style="10" bestFit="1" customWidth="1"/>
    <col min="2824" max="2824" width="14" style="10" bestFit="1" customWidth="1"/>
    <col min="2825" max="3068" width="8.7109375" style="10"/>
    <col min="3069" max="3069" width="5" style="10" customWidth="1"/>
    <col min="3070" max="3070" width="26.5703125" style="10" customWidth="1"/>
    <col min="3071" max="3071" width="0" style="10" hidden="1" customWidth="1"/>
    <col min="3072" max="3072" width="14" style="10" bestFit="1" customWidth="1"/>
    <col min="3073" max="3073" width="12.85546875" style="10" bestFit="1" customWidth="1"/>
    <col min="3074" max="3074" width="13.5703125" style="10" bestFit="1" customWidth="1"/>
    <col min="3075" max="3075" width="14" style="10" bestFit="1" customWidth="1"/>
    <col min="3076" max="3077" width="15" style="10" customWidth="1"/>
    <col min="3078" max="3078" width="14" style="10" bestFit="1" customWidth="1"/>
    <col min="3079" max="3079" width="12.85546875" style="10" bestFit="1" customWidth="1"/>
    <col min="3080" max="3080" width="14" style="10" bestFit="1" customWidth="1"/>
    <col min="3081" max="3324" width="8.7109375" style="10"/>
    <col min="3325" max="3325" width="5" style="10" customWidth="1"/>
    <col min="3326" max="3326" width="26.5703125" style="10" customWidth="1"/>
    <col min="3327" max="3327" width="0" style="10" hidden="1" customWidth="1"/>
    <col min="3328" max="3328" width="14" style="10" bestFit="1" customWidth="1"/>
    <col min="3329" max="3329" width="12.85546875" style="10" bestFit="1" customWidth="1"/>
    <col min="3330" max="3330" width="13.5703125" style="10" bestFit="1" customWidth="1"/>
    <col min="3331" max="3331" width="14" style="10" bestFit="1" customWidth="1"/>
    <col min="3332" max="3333" width="15" style="10" customWidth="1"/>
    <col min="3334" max="3334" width="14" style="10" bestFit="1" customWidth="1"/>
    <col min="3335" max="3335" width="12.85546875" style="10" bestFit="1" customWidth="1"/>
    <col min="3336" max="3336" width="14" style="10" bestFit="1" customWidth="1"/>
    <col min="3337" max="3580" width="8.7109375" style="10"/>
    <col min="3581" max="3581" width="5" style="10" customWidth="1"/>
    <col min="3582" max="3582" width="26.5703125" style="10" customWidth="1"/>
    <col min="3583" max="3583" width="0" style="10" hidden="1" customWidth="1"/>
    <col min="3584" max="3584" width="14" style="10" bestFit="1" customWidth="1"/>
    <col min="3585" max="3585" width="12.85546875" style="10" bestFit="1" customWidth="1"/>
    <col min="3586" max="3586" width="13.5703125" style="10" bestFit="1" customWidth="1"/>
    <col min="3587" max="3587" width="14" style="10" bestFit="1" customWidth="1"/>
    <col min="3588" max="3589" width="15" style="10" customWidth="1"/>
    <col min="3590" max="3590" width="14" style="10" bestFit="1" customWidth="1"/>
    <col min="3591" max="3591" width="12.85546875" style="10" bestFit="1" customWidth="1"/>
    <col min="3592" max="3592" width="14" style="10" bestFit="1" customWidth="1"/>
    <col min="3593" max="3836" width="8.7109375" style="10"/>
    <col min="3837" max="3837" width="5" style="10" customWidth="1"/>
    <col min="3838" max="3838" width="26.5703125" style="10" customWidth="1"/>
    <col min="3839" max="3839" width="0" style="10" hidden="1" customWidth="1"/>
    <col min="3840" max="3840" width="14" style="10" bestFit="1" customWidth="1"/>
    <col min="3841" max="3841" width="12.85546875" style="10" bestFit="1" customWidth="1"/>
    <col min="3842" max="3842" width="13.5703125" style="10" bestFit="1" customWidth="1"/>
    <col min="3843" max="3843" width="14" style="10" bestFit="1" customWidth="1"/>
    <col min="3844" max="3845" width="15" style="10" customWidth="1"/>
    <col min="3846" max="3846" width="14" style="10" bestFit="1" customWidth="1"/>
    <col min="3847" max="3847" width="12.85546875" style="10" bestFit="1" customWidth="1"/>
    <col min="3848" max="3848" width="14" style="10" bestFit="1" customWidth="1"/>
    <col min="3849" max="4092" width="8.7109375" style="10"/>
    <col min="4093" max="4093" width="5" style="10" customWidth="1"/>
    <col min="4094" max="4094" width="26.5703125" style="10" customWidth="1"/>
    <col min="4095" max="4095" width="0" style="10" hidden="1" customWidth="1"/>
    <col min="4096" max="4096" width="14" style="10" bestFit="1" customWidth="1"/>
    <col min="4097" max="4097" width="12.85546875" style="10" bestFit="1" customWidth="1"/>
    <col min="4098" max="4098" width="13.5703125" style="10" bestFit="1" customWidth="1"/>
    <col min="4099" max="4099" width="14" style="10" bestFit="1" customWidth="1"/>
    <col min="4100" max="4101" width="15" style="10" customWidth="1"/>
    <col min="4102" max="4102" width="14" style="10" bestFit="1" customWidth="1"/>
    <col min="4103" max="4103" width="12.85546875" style="10" bestFit="1" customWidth="1"/>
    <col min="4104" max="4104" width="14" style="10" bestFit="1" customWidth="1"/>
    <col min="4105" max="4348" width="8.7109375" style="10"/>
    <col min="4349" max="4349" width="5" style="10" customWidth="1"/>
    <col min="4350" max="4350" width="26.5703125" style="10" customWidth="1"/>
    <col min="4351" max="4351" width="0" style="10" hidden="1" customWidth="1"/>
    <col min="4352" max="4352" width="14" style="10" bestFit="1" customWidth="1"/>
    <col min="4353" max="4353" width="12.85546875" style="10" bestFit="1" customWidth="1"/>
    <col min="4354" max="4354" width="13.5703125" style="10" bestFit="1" customWidth="1"/>
    <col min="4355" max="4355" width="14" style="10" bestFit="1" customWidth="1"/>
    <col min="4356" max="4357" width="15" style="10" customWidth="1"/>
    <col min="4358" max="4358" width="14" style="10" bestFit="1" customWidth="1"/>
    <col min="4359" max="4359" width="12.85546875" style="10" bestFit="1" customWidth="1"/>
    <col min="4360" max="4360" width="14" style="10" bestFit="1" customWidth="1"/>
    <col min="4361" max="4604" width="8.7109375" style="10"/>
    <col min="4605" max="4605" width="5" style="10" customWidth="1"/>
    <col min="4606" max="4606" width="26.5703125" style="10" customWidth="1"/>
    <col min="4607" max="4607" width="0" style="10" hidden="1" customWidth="1"/>
    <col min="4608" max="4608" width="14" style="10" bestFit="1" customWidth="1"/>
    <col min="4609" max="4609" width="12.85546875" style="10" bestFit="1" customWidth="1"/>
    <col min="4610" max="4610" width="13.5703125" style="10" bestFit="1" customWidth="1"/>
    <col min="4611" max="4611" width="14" style="10" bestFit="1" customWidth="1"/>
    <col min="4612" max="4613" width="15" style="10" customWidth="1"/>
    <col min="4614" max="4614" width="14" style="10" bestFit="1" customWidth="1"/>
    <col min="4615" max="4615" width="12.85546875" style="10" bestFit="1" customWidth="1"/>
    <col min="4616" max="4616" width="14" style="10" bestFit="1" customWidth="1"/>
    <col min="4617" max="4860" width="8.7109375" style="10"/>
    <col min="4861" max="4861" width="5" style="10" customWidth="1"/>
    <col min="4862" max="4862" width="26.5703125" style="10" customWidth="1"/>
    <col min="4863" max="4863" width="0" style="10" hidden="1" customWidth="1"/>
    <col min="4864" max="4864" width="14" style="10" bestFit="1" customWidth="1"/>
    <col min="4865" max="4865" width="12.85546875" style="10" bestFit="1" customWidth="1"/>
    <col min="4866" max="4866" width="13.5703125" style="10" bestFit="1" customWidth="1"/>
    <col min="4867" max="4867" width="14" style="10" bestFit="1" customWidth="1"/>
    <col min="4868" max="4869" width="15" style="10" customWidth="1"/>
    <col min="4870" max="4870" width="14" style="10" bestFit="1" customWidth="1"/>
    <col min="4871" max="4871" width="12.85546875" style="10" bestFit="1" customWidth="1"/>
    <col min="4872" max="4872" width="14" style="10" bestFit="1" customWidth="1"/>
    <col min="4873" max="5116" width="8.7109375" style="10"/>
    <col min="5117" max="5117" width="5" style="10" customWidth="1"/>
    <col min="5118" max="5118" width="26.5703125" style="10" customWidth="1"/>
    <col min="5119" max="5119" width="0" style="10" hidden="1" customWidth="1"/>
    <col min="5120" max="5120" width="14" style="10" bestFit="1" customWidth="1"/>
    <col min="5121" max="5121" width="12.85546875" style="10" bestFit="1" customWidth="1"/>
    <col min="5122" max="5122" width="13.5703125" style="10" bestFit="1" customWidth="1"/>
    <col min="5123" max="5123" width="14" style="10" bestFit="1" customWidth="1"/>
    <col min="5124" max="5125" width="15" style="10" customWidth="1"/>
    <col min="5126" max="5126" width="14" style="10" bestFit="1" customWidth="1"/>
    <col min="5127" max="5127" width="12.85546875" style="10" bestFit="1" customWidth="1"/>
    <col min="5128" max="5128" width="14" style="10" bestFit="1" customWidth="1"/>
    <col min="5129" max="5372" width="8.7109375" style="10"/>
    <col min="5373" max="5373" width="5" style="10" customWidth="1"/>
    <col min="5374" max="5374" width="26.5703125" style="10" customWidth="1"/>
    <col min="5375" max="5375" width="0" style="10" hidden="1" customWidth="1"/>
    <col min="5376" max="5376" width="14" style="10" bestFit="1" customWidth="1"/>
    <col min="5377" max="5377" width="12.85546875" style="10" bestFit="1" customWidth="1"/>
    <col min="5378" max="5378" width="13.5703125" style="10" bestFit="1" customWidth="1"/>
    <col min="5379" max="5379" width="14" style="10" bestFit="1" customWidth="1"/>
    <col min="5380" max="5381" width="15" style="10" customWidth="1"/>
    <col min="5382" max="5382" width="14" style="10" bestFit="1" customWidth="1"/>
    <col min="5383" max="5383" width="12.85546875" style="10" bestFit="1" customWidth="1"/>
    <col min="5384" max="5384" width="14" style="10" bestFit="1" customWidth="1"/>
    <col min="5385" max="5628" width="8.7109375" style="10"/>
    <col min="5629" max="5629" width="5" style="10" customWidth="1"/>
    <col min="5630" max="5630" width="26.5703125" style="10" customWidth="1"/>
    <col min="5631" max="5631" width="0" style="10" hidden="1" customWidth="1"/>
    <col min="5632" max="5632" width="14" style="10" bestFit="1" customWidth="1"/>
    <col min="5633" max="5633" width="12.85546875" style="10" bestFit="1" customWidth="1"/>
    <col min="5634" max="5634" width="13.5703125" style="10" bestFit="1" customWidth="1"/>
    <col min="5635" max="5635" width="14" style="10" bestFit="1" customWidth="1"/>
    <col min="5636" max="5637" width="15" style="10" customWidth="1"/>
    <col min="5638" max="5638" width="14" style="10" bestFit="1" customWidth="1"/>
    <col min="5639" max="5639" width="12.85546875" style="10" bestFit="1" customWidth="1"/>
    <col min="5640" max="5640" width="14" style="10" bestFit="1" customWidth="1"/>
    <col min="5641" max="5884" width="8.7109375" style="10"/>
    <col min="5885" max="5885" width="5" style="10" customWidth="1"/>
    <col min="5886" max="5886" width="26.5703125" style="10" customWidth="1"/>
    <col min="5887" max="5887" width="0" style="10" hidden="1" customWidth="1"/>
    <col min="5888" max="5888" width="14" style="10" bestFit="1" customWidth="1"/>
    <col min="5889" max="5889" width="12.85546875" style="10" bestFit="1" customWidth="1"/>
    <col min="5890" max="5890" width="13.5703125" style="10" bestFit="1" customWidth="1"/>
    <col min="5891" max="5891" width="14" style="10" bestFit="1" customWidth="1"/>
    <col min="5892" max="5893" width="15" style="10" customWidth="1"/>
    <col min="5894" max="5894" width="14" style="10" bestFit="1" customWidth="1"/>
    <col min="5895" max="5895" width="12.85546875" style="10" bestFit="1" customWidth="1"/>
    <col min="5896" max="5896" width="14" style="10" bestFit="1" customWidth="1"/>
    <col min="5897" max="6140" width="8.7109375" style="10"/>
    <col min="6141" max="6141" width="5" style="10" customWidth="1"/>
    <col min="6142" max="6142" width="26.5703125" style="10" customWidth="1"/>
    <col min="6143" max="6143" width="0" style="10" hidden="1" customWidth="1"/>
    <col min="6144" max="6144" width="14" style="10" bestFit="1" customWidth="1"/>
    <col min="6145" max="6145" width="12.85546875" style="10" bestFit="1" customWidth="1"/>
    <col min="6146" max="6146" width="13.5703125" style="10" bestFit="1" customWidth="1"/>
    <col min="6147" max="6147" width="14" style="10" bestFit="1" customWidth="1"/>
    <col min="6148" max="6149" width="15" style="10" customWidth="1"/>
    <col min="6150" max="6150" width="14" style="10" bestFit="1" customWidth="1"/>
    <col min="6151" max="6151" width="12.85546875" style="10" bestFit="1" customWidth="1"/>
    <col min="6152" max="6152" width="14" style="10" bestFit="1" customWidth="1"/>
    <col min="6153" max="6396" width="8.7109375" style="10"/>
    <col min="6397" max="6397" width="5" style="10" customWidth="1"/>
    <col min="6398" max="6398" width="26.5703125" style="10" customWidth="1"/>
    <col min="6399" max="6399" width="0" style="10" hidden="1" customWidth="1"/>
    <col min="6400" max="6400" width="14" style="10" bestFit="1" customWidth="1"/>
    <col min="6401" max="6401" width="12.85546875" style="10" bestFit="1" customWidth="1"/>
    <col min="6402" max="6402" width="13.5703125" style="10" bestFit="1" customWidth="1"/>
    <col min="6403" max="6403" width="14" style="10" bestFit="1" customWidth="1"/>
    <col min="6404" max="6405" width="15" style="10" customWidth="1"/>
    <col min="6406" max="6406" width="14" style="10" bestFit="1" customWidth="1"/>
    <col min="6407" max="6407" width="12.85546875" style="10" bestFit="1" customWidth="1"/>
    <col min="6408" max="6408" width="14" style="10" bestFit="1" customWidth="1"/>
    <col min="6409" max="6652" width="8.7109375" style="10"/>
    <col min="6653" max="6653" width="5" style="10" customWidth="1"/>
    <col min="6654" max="6654" width="26.5703125" style="10" customWidth="1"/>
    <col min="6655" max="6655" width="0" style="10" hidden="1" customWidth="1"/>
    <col min="6656" max="6656" width="14" style="10" bestFit="1" customWidth="1"/>
    <col min="6657" max="6657" width="12.85546875" style="10" bestFit="1" customWidth="1"/>
    <col min="6658" max="6658" width="13.5703125" style="10" bestFit="1" customWidth="1"/>
    <col min="6659" max="6659" width="14" style="10" bestFit="1" customWidth="1"/>
    <col min="6660" max="6661" width="15" style="10" customWidth="1"/>
    <col min="6662" max="6662" width="14" style="10" bestFit="1" customWidth="1"/>
    <col min="6663" max="6663" width="12.85546875" style="10" bestFit="1" customWidth="1"/>
    <col min="6664" max="6664" width="14" style="10" bestFit="1" customWidth="1"/>
    <col min="6665" max="6908" width="8.7109375" style="10"/>
    <col min="6909" max="6909" width="5" style="10" customWidth="1"/>
    <col min="6910" max="6910" width="26.5703125" style="10" customWidth="1"/>
    <col min="6911" max="6911" width="0" style="10" hidden="1" customWidth="1"/>
    <col min="6912" max="6912" width="14" style="10" bestFit="1" customWidth="1"/>
    <col min="6913" max="6913" width="12.85546875" style="10" bestFit="1" customWidth="1"/>
    <col min="6914" max="6914" width="13.5703125" style="10" bestFit="1" customWidth="1"/>
    <col min="6915" max="6915" width="14" style="10" bestFit="1" customWidth="1"/>
    <col min="6916" max="6917" width="15" style="10" customWidth="1"/>
    <col min="6918" max="6918" width="14" style="10" bestFit="1" customWidth="1"/>
    <col min="6919" max="6919" width="12.85546875" style="10" bestFit="1" customWidth="1"/>
    <col min="6920" max="6920" width="14" style="10" bestFit="1" customWidth="1"/>
    <col min="6921" max="7164" width="8.7109375" style="10"/>
    <col min="7165" max="7165" width="5" style="10" customWidth="1"/>
    <col min="7166" max="7166" width="26.5703125" style="10" customWidth="1"/>
    <col min="7167" max="7167" width="0" style="10" hidden="1" customWidth="1"/>
    <col min="7168" max="7168" width="14" style="10" bestFit="1" customWidth="1"/>
    <col min="7169" max="7169" width="12.85546875" style="10" bestFit="1" customWidth="1"/>
    <col min="7170" max="7170" width="13.5703125" style="10" bestFit="1" customWidth="1"/>
    <col min="7171" max="7171" width="14" style="10" bestFit="1" customWidth="1"/>
    <col min="7172" max="7173" width="15" style="10" customWidth="1"/>
    <col min="7174" max="7174" width="14" style="10" bestFit="1" customWidth="1"/>
    <col min="7175" max="7175" width="12.85546875" style="10" bestFit="1" customWidth="1"/>
    <col min="7176" max="7176" width="14" style="10" bestFit="1" customWidth="1"/>
    <col min="7177" max="7420" width="8.7109375" style="10"/>
    <col min="7421" max="7421" width="5" style="10" customWidth="1"/>
    <col min="7422" max="7422" width="26.5703125" style="10" customWidth="1"/>
    <col min="7423" max="7423" width="0" style="10" hidden="1" customWidth="1"/>
    <col min="7424" max="7424" width="14" style="10" bestFit="1" customWidth="1"/>
    <col min="7425" max="7425" width="12.85546875" style="10" bestFit="1" customWidth="1"/>
    <col min="7426" max="7426" width="13.5703125" style="10" bestFit="1" customWidth="1"/>
    <col min="7427" max="7427" width="14" style="10" bestFit="1" customWidth="1"/>
    <col min="7428" max="7429" width="15" style="10" customWidth="1"/>
    <col min="7430" max="7430" width="14" style="10" bestFit="1" customWidth="1"/>
    <col min="7431" max="7431" width="12.85546875" style="10" bestFit="1" customWidth="1"/>
    <col min="7432" max="7432" width="14" style="10" bestFit="1" customWidth="1"/>
    <col min="7433" max="7676" width="8.7109375" style="10"/>
    <col min="7677" max="7677" width="5" style="10" customWidth="1"/>
    <col min="7678" max="7678" width="26.5703125" style="10" customWidth="1"/>
    <col min="7679" max="7679" width="0" style="10" hidden="1" customWidth="1"/>
    <col min="7680" max="7680" width="14" style="10" bestFit="1" customWidth="1"/>
    <col min="7681" max="7681" width="12.85546875" style="10" bestFit="1" customWidth="1"/>
    <col min="7682" max="7682" width="13.5703125" style="10" bestFit="1" customWidth="1"/>
    <col min="7683" max="7683" width="14" style="10" bestFit="1" customWidth="1"/>
    <col min="7684" max="7685" width="15" style="10" customWidth="1"/>
    <col min="7686" max="7686" width="14" style="10" bestFit="1" customWidth="1"/>
    <col min="7687" max="7687" width="12.85546875" style="10" bestFit="1" customWidth="1"/>
    <col min="7688" max="7688" width="14" style="10" bestFit="1" customWidth="1"/>
    <col min="7689" max="7932" width="8.7109375" style="10"/>
    <col min="7933" max="7933" width="5" style="10" customWidth="1"/>
    <col min="7934" max="7934" width="26.5703125" style="10" customWidth="1"/>
    <col min="7935" max="7935" width="0" style="10" hidden="1" customWidth="1"/>
    <col min="7936" max="7936" width="14" style="10" bestFit="1" customWidth="1"/>
    <col min="7937" max="7937" width="12.85546875" style="10" bestFit="1" customWidth="1"/>
    <col min="7938" max="7938" width="13.5703125" style="10" bestFit="1" customWidth="1"/>
    <col min="7939" max="7939" width="14" style="10" bestFit="1" customWidth="1"/>
    <col min="7940" max="7941" width="15" style="10" customWidth="1"/>
    <col min="7942" max="7942" width="14" style="10" bestFit="1" customWidth="1"/>
    <col min="7943" max="7943" width="12.85546875" style="10" bestFit="1" customWidth="1"/>
    <col min="7944" max="7944" width="14" style="10" bestFit="1" customWidth="1"/>
    <col min="7945" max="8188" width="8.7109375" style="10"/>
    <col min="8189" max="8189" width="5" style="10" customWidth="1"/>
    <col min="8190" max="8190" width="26.5703125" style="10" customWidth="1"/>
    <col min="8191" max="8191" width="0" style="10" hidden="1" customWidth="1"/>
    <col min="8192" max="8192" width="14" style="10" bestFit="1" customWidth="1"/>
    <col min="8193" max="8193" width="12.85546875" style="10" bestFit="1" customWidth="1"/>
    <col min="8194" max="8194" width="13.5703125" style="10" bestFit="1" customWidth="1"/>
    <col min="8195" max="8195" width="14" style="10" bestFit="1" customWidth="1"/>
    <col min="8196" max="8197" width="15" style="10" customWidth="1"/>
    <col min="8198" max="8198" width="14" style="10" bestFit="1" customWidth="1"/>
    <col min="8199" max="8199" width="12.85546875" style="10" bestFit="1" customWidth="1"/>
    <col min="8200" max="8200" width="14" style="10" bestFit="1" customWidth="1"/>
    <col min="8201" max="8444" width="8.7109375" style="10"/>
    <col min="8445" max="8445" width="5" style="10" customWidth="1"/>
    <col min="8446" max="8446" width="26.5703125" style="10" customWidth="1"/>
    <col min="8447" max="8447" width="0" style="10" hidden="1" customWidth="1"/>
    <col min="8448" max="8448" width="14" style="10" bestFit="1" customWidth="1"/>
    <col min="8449" max="8449" width="12.85546875" style="10" bestFit="1" customWidth="1"/>
    <col min="8450" max="8450" width="13.5703125" style="10" bestFit="1" customWidth="1"/>
    <col min="8451" max="8451" width="14" style="10" bestFit="1" customWidth="1"/>
    <col min="8452" max="8453" width="15" style="10" customWidth="1"/>
    <col min="8454" max="8454" width="14" style="10" bestFit="1" customWidth="1"/>
    <col min="8455" max="8455" width="12.85546875" style="10" bestFit="1" customWidth="1"/>
    <col min="8456" max="8456" width="14" style="10" bestFit="1" customWidth="1"/>
    <col min="8457" max="8700" width="8.7109375" style="10"/>
    <col min="8701" max="8701" width="5" style="10" customWidth="1"/>
    <col min="8702" max="8702" width="26.5703125" style="10" customWidth="1"/>
    <col min="8703" max="8703" width="0" style="10" hidden="1" customWidth="1"/>
    <col min="8704" max="8704" width="14" style="10" bestFit="1" customWidth="1"/>
    <col min="8705" max="8705" width="12.85546875" style="10" bestFit="1" customWidth="1"/>
    <col min="8706" max="8706" width="13.5703125" style="10" bestFit="1" customWidth="1"/>
    <col min="8707" max="8707" width="14" style="10" bestFit="1" customWidth="1"/>
    <col min="8708" max="8709" width="15" style="10" customWidth="1"/>
    <col min="8710" max="8710" width="14" style="10" bestFit="1" customWidth="1"/>
    <col min="8711" max="8711" width="12.85546875" style="10" bestFit="1" customWidth="1"/>
    <col min="8712" max="8712" width="14" style="10" bestFit="1" customWidth="1"/>
    <col min="8713" max="8956" width="8.7109375" style="10"/>
    <col min="8957" max="8957" width="5" style="10" customWidth="1"/>
    <col min="8958" max="8958" width="26.5703125" style="10" customWidth="1"/>
    <col min="8959" max="8959" width="0" style="10" hidden="1" customWidth="1"/>
    <col min="8960" max="8960" width="14" style="10" bestFit="1" customWidth="1"/>
    <col min="8961" max="8961" width="12.85546875" style="10" bestFit="1" customWidth="1"/>
    <col min="8962" max="8962" width="13.5703125" style="10" bestFit="1" customWidth="1"/>
    <col min="8963" max="8963" width="14" style="10" bestFit="1" customWidth="1"/>
    <col min="8964" max="8965" width="15" style="10" customWidth="1"/>
    <col min="8966" max="8966" width="14" style="10" bestFit="1" customWidth="1"/>
    <col min="8967" max="8967" width="12.85546875" style="10" bestFit="1" customWidth="1"/>
    <col min="8968" max="8968" width="14" style="10" bestFit="1" customWidth="1"/>
    <col min="8969" max="9212" width="8.7109375" style="10"/>
    <col min="9213" max="9213" width="5" style="10" customWidth="1"/>
    <col min="9214" max="9214" width="26.5703125" style="10" customWidth="1"/>
    <col min="9215" max="9215" width="0" style="10" hidden="1" customWidth="1"/>
    <col min="9216" max="9216" width="14" style="10" bestFit="1" customWidth="1"/>
    <col min="9217" max="9217" width="12.85546875" style="10" bestFit="1" customWidth="1"/>
    <col min="9218" max="9218" width="13.5703125" style="10" bestFit="1" customWidth="1"/>
    <col min="9219" max="9219" width="14" style="10" bestFit="1" customWidth="1"/>
    <col min="9220" max="9221" width="15" style="10" customWidth="1"/>
    <col min="9222" max="9222" width="14" style="10" bestFit="1" customWidth="1"/>
    <col min="9223" max="9223" width="12.85546875" style="10" bestFit="1" customWidth="1"/>
    <col min="9224" max="9224" width="14" style="10" bestFit="1" customWidth="1"/>
    <col min="9225" max="9468" width="8.7109375" style="10"/>
    <col min="9469" max="9469" width="5" style="10" customWidth="1"/>
    <col min="9470" max="9470" width="26.5703125" style="10" customWidth="1"/>
    <col min="9471" max="9471" width="0" style="10" hidden="1" customWidth="1"/>
    <col min="9472" max="9472" width="14" style="10" bestFit="1" customWidth="1"/>
    <col min="9473" max="9473" width="12.85546875" style="10" bestFit="1" customWidth="1"/>
    <col min="9474" max="9474" width="13.5703125" style="10" bestFit="1" customWidth="1"/>
    <col min="9475" max="9475" width="14" style="10" bestFit="1" customWidth="1"/>
    <col min="9476" max="9477" width="15" style="10" customWidth="1"/>
    <col min="9478" max="9478" width="14" style="10" bestFit="1" customWidth="1"/>
    <col min="9479" max="9479" width="12.85546875" style="10" bestFit="1" customWidth="1"/>
    <col min="9480" max="9480" width="14" style="10" bestFit="1" customWidth="1"/>
    <col min="9481" max="9724" width="8.7109375" style="10"/>
    <col min="9725" max="9725" width="5" style="10" customWidth="1"/>
    <col min="9726" max="9726" width="26.5703125" style="10" customWidth="1"/>
    <col min="9727" max="9727" width="0" style="10" hidden="1" customWidth="1"/>
    <col min="9728" max="9728" width="14" style="10" bestFit="1" customWidth="1"/>
    <col min="9729" max="9729" width="12.85546875" style="10" bestFit="1" customWidth="1"/>
    <col min="9730" max="9730" width="13.5703125" style="10" bestFit="1" customWidth="1"/>
    <col min="9731" max="9731" width="14" style="10" bestFit="1" customWidth="1"/>
    <col min="9732" max="9733" width="15" style="10" customWidth="1"/>
    <col min="9734" max="9734" width="14" style="10" bestFit="1" customWidth="1"/>
    <col min="9735" max="9735" width="12.85546875" style="10" bestFit="1" customWidth="1"/>
    <col min="9736" max="9736" width="14" style="10" bestFit="1" customWidth="1"/>
    <col min="9737" max="9980" width="8.7109375" style="10"/>
    <col min="9981" max="9981" width="5" style="10" customWidth="1"/>
    <col min="9982" max="9982" width="26.5703125" style="10" customWidth="1"/>
    <col min="9983" max="9983" width="0" style="10" hidden="1" customWidth="1"/>
    <col min="9984" max="9984" width="14" style="10" bestFit="1" customWidth="1"/>
    <col min="9985" max="9985" width="12.85546875" style="10" bestFit="1" customWidth="1"/>
    <col min="9986" max="9986" width="13.5703125" style="10" bestFit="1" customWidth="1"/>
    <col min="9987" max="9987" width="14" style="10" bestFit="1" customWidth="1"/>
    <col min="9988" max="9989" width="15" style="10" customWidth="1"/>
    <col min="9990" max="9990" width="14" style="10" bestFit="1" customWidth="1"/>
    <col min="9991" max="9991" width="12.85546875" style="10" bestFit="1" customWidth="1"/>
    <col min="9992" max="9992" width="14" style="10" bestFit="1" customWidth="1"/>
    <col min="9993" max="10236" width="8.7109375" style="10"/>
    <col min="10237" max="10237" width="5" style="10" customWidth="1"/>
    <col min="10238" max="10238" width="26.5703125" style="10" customWidth="1"/>
    <col min="10239" max="10239" width="0" style="10" hidden="1" customWidth="1"/>
    <col min="10240" max="10240" width="14" style="10" bestFit="1" customWidth="1"/>
    <col min="10241" max="10241" width="12.85546875" style="10" bestFit="1" customWidth="1"/>
    <col min="10242" max="10242" width="13.5703125" style="10" bestFit="1" customWidth="1"/>
    <col min="10243" max="10243" width="14" style="10" bestFit="1" customWidth="1"/>
    <col min="10244" max="10245" width="15" style="10" customWidth="1"/>
    <col min="10246" max="10246" width="14" style="10" bestFit="1" customWidth="1"/>
    <col min="10247" max="10247" width="12.85546875" style="10" bestFit="1" customWidth="1"/>
    <col min="10248" max="10248" width="14" style="10" bestFit="1" customWidth="1"/>
    <col min="10249" max="10492" width="8.7109375" style="10"/>
    <col min="10493" max="10493" width="5" style="10" customWidth="1"/>
    <col min="10494" max="10494" width="26.5703125" style="10" customWidth="1"/>
    <col min="10495" max="10495" width="0" style="10" hidden="1" customWidth="1"/>
    <col min="10496" max="10496" width="14" style="10" bestFit="1" customWidth="1"/>
    <col min="10497" max="10497" width="12.85546875" style="10" bestFit="1" customWidth="1"/>
    <col min="10498" max="10498" width="13.5703125" style="10" bestFit="1" customWidth="1"/>
    <col min="10499" max="10499" width="14" style="10" bestFit="1" customWidth="1"/>
    <col min="10500" max="10501" width="15" style="10" customWidth="1"/>
    <col min="10502" max="10502" width="14" style="10" bestFit="1" customWidth="1"/>
    <col min="10503" max="10503" width="12.85546875" style="10" bestFit="1" customWidth="1"/>
    <col min="10504" max="10504" width="14" style="10" bestFit="1" customWidth="1"/>
    <col min="10505" max="10748" width="8.7109375" style="10"/>
    <col min="10749" max="10749" width="5" style="10" customWidth="1"/>
    <col min="10750" max="10750" width="26.5703125" style="10" customWidth="1"/>
    <col min="10751" max="10751" width="0" style="10" hidden="1" customWidth="1"/>
    <col min="10752" max="10752" width="14" style="10" bestFit="1" customWidth="1"/>
    <col min="10753" max="10753" width="12.85546875" style="10" bestFit="1" customWidth="1"/>
    <col min="10754" max="10754" width="13.5703125" style="10" bestFit="1" customWidth="1"/>
    <col min="10755" max="10755" width="14" style="10" bestFit="1" customWidth="1"/>
    <col min="10756" max="10757" width="15" style="10" customWidth="1"/>
    <col min="10758" max="10758" width="14" style="10" bestFit="1" customWidth="1"/>
    <col min="10759" max="10759" width="12.85546875" style="10" bestFit="1" customWidth="1"/>
    <col min="10760" max="10760" width="14" style="10" bestFit="1" customWidth="1"/>
    <col min="10761" max="11004" width="8.7109375" style="10"/>
    <col min="11005" max="11005" width="5" style="10" customWidth="1"/>
    <col min="11006" max="11006" width="26.5703125" style="10" customWidth="1"/>
    <col min="11007" max="11007" width="0" style="10" hidden="1" customWidth="1"/>
    <col min="11008" max="11008" width="14" style="10" bestFit="1" customWidth="1"/>
    <col min="11009" max="11009" width="12.85546875" style="10" bestFit="1" customWidth="1"/>
    <col min="11010" max="11010" width="13.5703125" style="10" bestFit="1" customWidth="1"/>
    <col min="11011" max="11011" width="14" style="10" bestFit="1" customWidth="1"/>
    <col min="11012" max="11013" width="15" style="10" customWidth="1"/>
    <col min="11014" max="11014" width="14" style="10" bestFit="1" customWidth="1"/>
    <col min="11015" max="11015" width="12.85546875" style="10" bestFit="1" customWidth="1"/>
    <col min="11016" max="11016" width="14" style="10" bestFit="1" customWidth="1"/>
    <col min="11017" max="11260" width="8.7109375" style="10"/>
    <col min="11261" max="11261" width="5" style="10" customWidth="1"/>
    <col min="11262" max="11262" width="26.5703125" style="10" customWidth="1"/>
    <col min="11263" max="11263" width="0" style="10" hidden="1" customWidth="1"/>
    <col min="11264" max="11264" width="14" style="10" bestFit="1" customWidth="1"/>
    <col min="11265" max="11265" width="12.85546875" style="10" bestFit="1" customWidth="1"/>
    <col min="11266" max="11266" width="13.5703125" style="10" bestFit="1" customWidth="1"/>
    <col min="11267" max="11267" width="14" style="10" bestFit="1" customWidth="1"/>
    <col min="11268" max="11269" width="15" style="10" customWidth="1"/>
    <col min="11270" max="11270" width="14" style="10" bestFit="1" customWidth="1"/>
    <col min="11271" max="11271" width="12.85546875" style="10" bestFit="1" customWidth="1"/>
    <col min="11272" max="11272" width="14" style="10" bestFit="1" customWidth="1"/>
    <col min="11273" max="11516" width="8.7109375" style="10"/>
    <col min="11517" max="11517" width="5" style="10" customWidth="1"/>
    <col min="11518" max="11518" width="26.5703125" style="10" customWidth="1"/>
    <col min="11519" max="11519" width="0" style="10" hidden="1" customWidth="1"/>
    <col min="11520" max="11520" width="14" style="10" bestFit="1" customWidth="1"/>
    <col min="11521" max="11521" width="12.85546875" style="10" bestFit="1" customWidth="1"/>
    <col min="11522" max="11522" width="13.5703125" style="10" bestFit="1" customWidth="1"/>
    <col min="11523" max="11523" width="14" style="10" bestFit="1" customWidth="1"/>
    <col min="11524" max="11525" width="15" style="10" customWidth="1"/>
    <col min="11526" max="11526" width="14" style="10" bestFit="1" customWidth="1"/>
    <col min="11527" max="11527" width="12.85546875" style="10" bestFit="1" customWidth="1"/>
    <col min="11528" max="11528" width="14" style="10" bestFit="1" customWidth="1"/>
    <col min="11529" max="11772" width="8.7109375" style="10"/>
    <col min="11773" max="11773" width="5" style="10" customWidth="1"/>
    <col min="11774" max="11774" width="26.5703125" style="10" customWidth="1"/>
    <col min="11775" max="11775" width="0" style="10" hidden="1" customWidth="1"/>
    <col min="11776" max="11776" width="14" style="10" bestFit="1" customWidth="1"/>
    <col min="11777" max="11777" width="12.85546875" style="10" bestFit="1" customWidth="1"/>
    <col min="11778" max="11778" width="13.5703125" style="10" bestFit="1" customWidth="1"/>
    <col min="11779" max="11779" width="14" style="10" bestFit="1" customWidth="1"/>
    <col min="11780" max="11781" width="15" style="10" customWidth="1"/>
    <col min="11782" max="11782" width="14" style="10" bestFit="1" customWidth="1"/>
    <col min="11783" max="11783" width="12.85546875" style="10" bestFit="1" customWidth="1"/>
    <col min="11784" max="11784" width="14" style="10" bestFit="1" customWidth="1"/>
    <col min="11785" max="12028" width="8.7109375" style="10"/>
    <col min="12029" max="12029" width="5" style="10" customWidth="1"/>
    <col min="12030" max="12030" width="26.5703125" style="10" customWidth="1"/>
    <col min="12031" max="12031" width="0" style="10" hidden="1" customWidth="1"/>
    <col min="12032" max="12032" width="14" style="10" bestFit="1" customWidth="1"/>
    <col min="12033" max="12033" width="12.85546875" style="10" bestFit="1" customWidth="1"/>
    <col min="12034" max="12034" width="13.5703125" style="10" bestFit="1" customWidth="1"/>
    <col min="12035" max="12035" width="14" style="10" bestFit="1" customWidth="1"/>
    <col min="12036" max="12037" width="15" style="10" customWidth="1"/>
    <col min="12038" max="12038" width="14" style="10" bestFit="1" customWidth="1"/>
    <col min="12039" max="12039" width="12.85546875" style="10" bestFit="1" customWidth="1"/>
    <col min="12040" max="12040" width="14" style="10" bestFit="1" customWidth="1"/>
    <col min="12041" max="12284" width="8.7109375" style="10"/>
    <col min="12285" max="12285" width="5" style="10" customWidth="1"/>
    <col min="12286" max="12286" width="26.5703125" style="10" customWidth="1"/>
    <col min="12287" max="12287" width="0" style="10" hidden="1" customWidth="1"/>
    <col min="12288" max="12288" width="14" style="10" bestFit="1" customWidth="1"/>
    <col min="12289" max="12289" width="12.85546875" style="10" bestFit="1" customWidth="1"/>
    <col min="12290" max="12290" width="13.5703125" style="10" bestFit="1" customWidth="1"/>
    <col min="12291" max="12291" width="14" style="10" bestFit="1" customWidth="1"/>
    <col min="12292" max="12293" width="15" style="10" customWidth="1"/>
    <col min="12294" max="12294" width="14" style="10" bestFit="1" customWidth="1"/>
    <col min="12295" max="12295" width="12.85546875" style="10" bestFit="1" customWidth="1"/>
    <col min="12296" max="12296" width="14" style="10" bestFit="1" customWidth="1"/>
    <col min="12297" max="12540" width="8.7109375" style="10"/>
    <col min="12541" max="12541" width="5" style="10" customWidth="1"/>
    <col min="12542" max="12542" width="26.5703125" style="10" customWidth="1"/>
    <col min="12543" max="12543" width="0" style="10" hidden="1" customWidth="1"/>
    <col min="12544" max="12544" width="14" style="10" bestFit="1" customWidth="1"/>
    <col min="12545" max="12545" width="12.85546875" style="10" bestFit="1" customWidth="1"/>
    <col min="12546" max="12546" width="13.5703125" style="10" bestFit="1" customWidth="1"/>
    <col min="12547" max="12547" width="14" style="10" bestFit="1" customWidth="1"/>
    <col min="12548" max="12549" width="15" style="10" customWidth="1"/>
    <col min="12550" max="12550" width="14" style="10" bestFit="1" customWidth="1"/>
    <col min="12551" max="12551" width="12.85546875" style="10" bestFit="1" customWidth="1"/>
    <col min="12552" max="12552" width="14" style="10" bestFit="1" customWidth="1"/>
    <col min="12553" max="12796" width="8.7109375" style="10"/>
    <col min="12797" max="12797" width="5" style="10" customWidth="1"/>
    <col min="12798" max="12798" width="26.5703125" style="10" customWidth="1"/>
    <col min="12799" max="12799" width="0" style="10" hidden="1" customWidth="1"/>
    <col min="12800" max="12800" width="14" style="10" bestFit="1" customWidth="1"/>
    <col min="12801" max="12801" width="12.85546875" style="10" bestFit="1" customWidth="1"/>
    <col min="12802" max="12802" width="13.5703125" style="10" bestFit="1" customWidth="1"/>
    <col min="12803" max="12803" width="14" style="10" bestFit="1" customWidth="1"/>
    <col min="12804" max="12805" width="15" style="10" customWidth="1"/>
    <col min="12806" max="12806" width="14" style="10" bestFit="1" customWidth="1"/>
    <col min="12807" max="12807" width="12.85546875" style="10" bestFit="1" customWidth="1"/>
    <col min="12808" max="12808" width="14" style="10" bestFit="1" customWidth="1"/>
    <col min="12809" max="13052" width="8.7109375" style="10"/>
    <col min="13053" max="13053" width="5" style="10" customWidth="1"/>
    <col min="13054" max="13054" width="26.5703125" style="10" customWidth="1"/>
    <col min="13055" max="13055" width="0" style="10" hidden="1" customWidth="1"/>
    <col min="13056" max="13056" width="14" style="10" bestFit="1" customWidth="1"/>
    <col min="13057" max="13057" width="12.85546875" style="10" bestFit="1" customWidth="1"/>
    <col min="13058" max="13058" width="13.5703125" style="10" bestFit="1" customWidth="1"/>
    <col min="13059" max="13059" width="14" style="10" bestFit="1" customWidth="1"/>
    <col min="13060" max="13061" width="15" style="10" customWidth="1"/>
    <col min="13062" max="13062" width="14" style="10" bestFit="1" customWidth="1"/>
    <col min="13063" max="13063" width="12.85546875" style="10" bestFit="1" customWidth="1"/>
    <col min="13064" max="13064" width="14" style="10" bestFit="1" customWidth="1"/>
    <col min="13065" max="13308" width="8.7109375" style="10"/>
    <col min="13309" max="13309" width="5" style="10" customWidth="1"/>
    <col min="13310" max="13310" width="26.5703125" style="10" customWidth="1"/>
    <col min="13311" max="13311" width="0" style="10" hidden="1" customWidth="1"/>
    <col min="13312" max="13312" width="14" style="10" bestFit="1" customWidth="1"/>
    <col min="13313" max="13313" width="12.85546875" style="10" bestFit="1" customWidth="1"/>
    <col min="13314" max="13314" width="13.5703125" style="10" bestFit="1" customWidth="1"/>
    <col min="13315" max="13315" width="14" style="10" bestFit="1" customWidth="1"/>
    <col min="13316" max="13317" width="15" style="10" customWidth="1"/>
    <col min="13318" max="13318" width="14" style="10" bestFit="1" customWidth="1"/>
    <col min="13319" max="13319" width="12.85546875" style="10" bestFit="1" customWidth="1"/>
    <col min="13320" max="13320" width="14" style="10" bestFit="1" customWidth="1"/>
    <col min="13321" max="13564" width="8.7109375" style="10"/>
    <col min="13565" max="13565" width="5" style="10" customWidth="1"/>
    <col min="13566" max="13566" width="26.5703125" style="10" customWidth="1"/>
    <col min="13567" max="13567" width="0" style="10" hidden="1" customWidth="1"/>
    <col min="13568" max="13568" width="14" style="10" bestFit="1" customWidth="1"/>
    <col min="13569" max="13569" width="12.85546875" style="10" bestFit="1" customWidth="1"/>
    <col min="13570" max="13570" width="13.5703125" style="10" bestFit="1" customWidth="1"/>
    <col min="13571" max="13571" width="14" style="10" bestFit="1" customWidth="1"/>
    <col min="13572" max="13573" width="15" style="10" customWidth="1"/>
    <col min="13574" max="13574" width="14" style="10" bestFit="1" customWidth="1"/>
    <col min="13575" max="13575" width="12.85546875" style="10" bestFit="1" customWidth="1"/>
    <col min="13576" max="13576" width="14" style="10" bestFit="1" customWidth="1"/>
    <col min="13577" max="13820" width="8.7109375" style="10"/>
    <col min="13821" max="13821" width="5" style="10" customWidth="1"/>
    <col min="13822" max="13822" width="26.5703125" style="10" customWidth="1"/>
    <col min="13823" max="13823" width="0" style="10" hidden="1" customWidth="1"/>
    <col min="13824" max="13824" width="14" style="10" bestFit="1" customWidth="1"/>
    <col min="13825" max="13825" width="12.85546875" style="10" bestFit="1" customWidth="1"/>
    <col min="13826" max="13826" width="13.5703125" style="10" bestFit="1" customWidth="1"/>
    <col min="13827" max="13827" width="14" style="10" bestFit="1" customWidth="1"/>
    <col min="13828" max="13829" width="15" style="10" customWidth="1"/>
    <col min="13830" max="13830" width="14" style="10" bestFit="1" customWidth="1"/>
    <col min="13831" max="13831" width="12.85546875" style="10" bestFit="1" customWidth="1"/>
    <col min="13832" max="13832" width="14" style="10" bestFit="1" customWidth="1"/>
    <col min="13833" max="14076" width="8.7109375" style="10"/>
    <col min="14077" max="14077" width="5" style="10" customWidth="1"/>
    <col min="14078" max="14078" width="26.5703125" style="10" customWidth="1"/>
    <col min="14079" max="14079" width="0" style="10" hidden="1" customWidth="1"/>
    <col min="14080" max="14080" width="14" style="10" bestFit="1" customWidth="1"/>
    <col min="14081" max="14081" width="12.85546875" style="10" bestFit="1" customWidth="1"/>
    <col min="14082" max="14082" width="13.5703125" style="10" bestFit="1" customWidth="1"/>
    <col min="14083" max="14083" width="14" style="10" bestFit="1" customWidth="1"/>
    <col min="14084" max="14085" width="15" style="10" customWidth="1"/>
    <col min="14086" max="14086" width="14" style="10" bestFit="1" customWidth="1"/>
    <col min="14087" max="14087" width="12.85546875" style="10" bestFit="1" customWidth="1"/>
    <col min="14088" max="14088" width="14" style="10" bestFit="1" customWidth="1"/>
    <col min="14089" max="14332" width="8.7109375" style="10"/>
    <col min="14333" max="14333" width="5" style="10" customWidth="1"/>
    <col min="14334" max="14334" width="26.5703125" style="10" customWidth="1"/>
    <col min="14335" max="14335" width="0" style="10" hidden="1" customWidth="1"/>
    <col min="14336" max="14336" width="14" style="10" bestFit="1" customWidth="1"/>
    <col min="14337" max="14337" width="12.85546875" style="10" bestFit="1" customWidth="1"/>
    <col min="14338" max="14338" width="13.5703125" style="10" bestFit="1" customWidth="1"/>
    <col min="14339" max="14339" width="14" style="10" bestFit="1" customWidth="1"/>
    <col min="14340" max="14341" width="15" style="10" customWidth="1"/>
    <col min="14342" max="14342" width="14" style="10" bestFit="1" customWidth="1"/>
    <col min="14343" max="14343" width="12.85546875" style="10" bestFit="1" customWidth="1"/>
    <col min="14344" max="14344" width="14" style="10" bestFit="1" customWidth="1"/>
    <col min="14345" max="14588" width="8.7109375" style="10"/>
    <col min="14589" max="14589" width="5" style="10" customWidth="1"/>
    <col min="14590" max="14590" width="26.5703125" style="10" customWidth="1"/>
    <col min="14591" max="14591" width="0" style="10" hidden="1" customWidth="1"/>
    <col min="14592" max="14592" width="14" style="10" bestFit="1" customWidth="1"/>
    <col min="14593" max="14593" width="12.85546875" style="10" bestFit="1" customWidth="1"/>
    <col min="14594" max="14594" width="13.5703125" style="10" bestFit="1" customWidth="1"/>
    <col min="14595" max="14595" width="14" style="10" bestFit="1" customWidth="1"/>
    <col min="14596" max="14597" width="15" style="10" customWidth="1"/>
    <col min="14598" max="14598" width="14" style="10" bestFit="1" customWidth="1"/>
    <col min="14599" max="14599" width="12.85546875" style="10" bestFit="1" customWidth="1"/>
    <col min="14600" max="14600" width="14" style="10" bestFit="1" customWidth="1"/>
    <col min="14601" max="14844" width="8.7109375" style="10"/>
    <col min="14845" max="14845" width="5" style="10" customWidth="1"/>
    <col min="14846" max="14846" width="26.5703125" style="10" customWidth="1"/>
    <col min="14847" max="14847" width="0" style="10" hidden="1" customWidth="1"/>
    <col min="14848" max="14848" width="14" style="10" bestFit="1" customWidth="1"/>
    <col min="14849" max="14849" width="12.85546875" style="10" bestFit="1" customWidth="1"/>
    <col min="14850" max="14850" width="13.5703125" style="10" bestFit="1" customWidth="1"/>
    <col min="14851" max="14851" width="14" style="10" bestFit="1" customWidth="1"/>
    <col min="14852" max="14853" width="15" style="10" customWidth="1"/>
    <col min="14854" max="14854" width="14" style="10" bestFit="1" customWidth="1"/>
    <col min="14855" max="14855" width="12.85546875" style="10" bestFit="1" customWidth="1"/>
    <col min="14856" max="14856" width="14" style="10" bestFit="1" customWidth="1"/>
    <col min="14857" max="15100" width="8.7109375" style="10"/>
    <col min="15101" max="15101" width="5" style="10" customWidth="1"/>
    <col min="15102" max="15102" width="26.5703125" style="10" customWidth="1"/>
    <col min="15103" max="15103" width="0" style="10" hidden="1" customWidth="1"/>
    <col min="15104" max="15104" width="14" style="10" bestFit="1" customWidth="1"/>
    <col min="15105" max="15105" width="12.85546875" style="10" bestFit="1" customWidth="1"/>
    <col min="15106" max="15106" width="13.5703125" style="10" bestFit="1" customWidth="1"/>
    <col min="15107" max="15107" width="14" style="10" bestFit="1" customWidth="1"/>
    <col min="15108" max="15109" width="15" style="10" customWidth="1"/>
    <col min="15110" max="15110" width="14" style="10" bestFit="1" customWidth="1"/>
    <col min="15111" max="15111" width="12.85546875" style="10" bestFit="1" customWidth="1"/>
    <col min="15112" max="15112" width="14" style="10" bestFit="1" customWidth="1"/>
    <col min="15113" max="15356" width="8.7109375" style="10"/>
    <col min="15357" max="15357" width="5" style="10" customWidth="1"/>
    <col min="15358" max="15358" width="26.5703125" style="10" customWidth="1"/>
    <col min="15359" max="15359" width="0" style="10" hidden="1" customWidth="1"/>
    <col min="15360" max="15360" width="14" style="10" bestFit="1" customWidth="1"/>
    <col min="15361" max="15361" width="12.85546875" style="10" bestFit="1" customWidth="1"/>
    <col min="15362" max="15362" width="13.5703125" style="10" bestFit="1" customWidth="1"/>
    <col min="15363" max="15363" width="14" style="10" bestFit="1" customWidth="1"/>
    <col min="15364" max="15365" width="15" style="10" customWidth="1"/>
    <col min="15366" max="15366" width="14" style="10" bestFit="1" customWidth="1"/>
    <col min="15367" max="15367" width="12.85546875" style="10" bestFit="1" customWidth="1"/>
    <col min="15368" max="15368" width="14" style="10" bestFit="1" customWidth="1"/>
    <col min="15369" max="15612" width="8.7109375" style="10"/>
    <col min="15613" max="15613" width="5" style="10" customWidth="1"/>
    <col min="15614" max="15614" width="26.5703125" style="10" customWidth="1"/>
    <col min="15615" max="15615" width="0" style="10" hidden="1" customWidth="1"/>
    <col min="15616" max="15616" width="14" style="10" bestFit="1" customWidth="1"/>
    <col min="15617" max="15617" width="12.85546875" style="10" bestFit="1" customWidth="1"/>
    <col min="15618" max="15618" width="13.5703125" style="10" bestFit="1" customWidth="1"/>
    <col min="15619" max="15619" width="14" style="10" bestFit="1" customWidth="1"/>
    <col min="15620" max="15621" width="15" style="10" customWidth="1"/>
    <col min="15622" max="15622" width="14" style="10" bestFit="1" customWidth="1"/>
    <col min="15623" max="15623" width="12.85546875" style="10" bestFit="1" customWidth="1"/>
    <col min="15624" max="15624" width="14" style="10" bestFit="1" customWidth="1"/>
    <col min="15625" max="15868" width="8.7109375" style="10"/>
    <col min="15869" max="15869" width="5" style="10" customWidth="1"/>
    <col min="15870" max="15870" width="26.5703125" style="10" customWidth="1"/>
    <col min="15871" max="15871" width="0" style="10" hidden="1" customWidth="1"/>
    <col min="15872" max="15872" width="14" style="10" bestFit="1" customWidth="1"/>
    <col min="15873" max="15873" width="12.85546875" style="10" bestFit="1" customWidth="1"/>
    <col min="15874" max="15874" width="13.5703125" style="10" bestFit="1" customWidth="1"/>
    <col min="15875" max="15875" width="14" style="10" bestFit="1" customWidth="1"/>
    <col min="15876" max="15877" width="15" style="10" customWidth="1"/>
    <col min="15878" max="15878" width="14" style="10" bestFit="1" customWidth="1"/>
    <col min="15879" max="15879" width="12.85546875" style="10" bestFit="1" customWidth="1"/>
    <col min="15880" max="15880" width="14" style="10" bestFit="1" customWidth="1"/>
    <col min="15881" max="16124" width="8.7109375" style="10"/>
    <col min="16125" max="16125" width="5" style="10" customWidth="1"/>
    <col min="16126" max="16126" width="26.5703125" style="10" customWidth="1"/>
    <col min="16127" max="16127" width="0" style="10" hidden="1" customWidth="1"/>
    <col min="16128" max="16128" width="14" style="10" bestFit="1" customWidth="1"/>
    <col min="16129" max="16129" width="12.85546875" style="10" bestFit="1" customWidth="1"/>
    <col min="16130" max="16130" width="13.5703125" style="10" bestFit="1" customWidth="1"/>
    <col min="16131" max="16131" width="14" style="10" bestFit="1" customWidth="1"/>
    <col min="16132" max="16133" width="15" style="10" customWidth="1"/>
    <col min="16134" max="16134" width="14" style="10" bestFit="1" customWidth="1"/>
    <col min="16135" max="16135" width="12.85546875" style="10" bestFit="1" customWidth="1"/>
    <col min="16136" max="16136" width="14" style="10" bestFit="1" customWidth="1"/>
    <col min="16137" max="16384" width="8.7109375" style="10"/>
  </cols>
  <sheetData>
    <row r="1" spans="1:22" ht="20.25" x14ac:dyDescent="0.3">
      <c r="A1" s="359" t="s">
        <v>183</v>
      </c>
      <c r="B1" s="359"/>
      <c r="C1" s="359"/>
      <c r="D1" s="359"/>
      <c r="E1" s="359"/>
      <c r="F1" s="359"/>
      <c r="G1" s="359"/>
    </row>
    <row r="3" spans="1:22" x14ac:dyDescent="0.2">
      <c r="A3" s="196" t="str">
        <f>'Cash Forecast'!A3</f>
        <v>Project Name: Participatory Agriculture And Climate Transformation Programme (PACT)</v>
      </c>
      <c r="B3" s="12"/>
      <c r="C3" s="12"/>
      <c r="D3" s="12"/>
      <c r="E3" s="12"/>
      <c r="F3" s="12"/>
      <c r="G3" s="12"/>
      <c r="H3" s="12"/>
      <c r="I3" s="12"/>
      <c r="J3" s="12"/>
      <c r="K3" s="12"/>
      <c r="L3" s="12"/>
      <c r="M3" s="12"/>
      <c r="N3" s="12"/>
      <c r="O3" s="12"/>
      <c r="P3" s="12"/>
      <c r="Q3" s="12"/>
      <c r="R3" s="12"/>
      <c r="S3" s="12"/>
      <c r="T3" s="12"/>
      <c r="U3" s="12"/>
      <c r="V3" s="12"/>
    </row>
    <row r="4" spans="1:22" x14ac:dyDescent="0.2">
      <c r="A4" s="196" t="str">
        <f>'Cash Forecast'!A4</f>
        <v>Finance Instruments Numbers : IFAD Grant: 2000004457; ASAP Grant 1: 2000004562; ASAP Grant 2: 2000004563; EU Grant: 2000004600</v>
      </c>
      <c r="B4" s="12"/>
      <c r="C4" s="12"/>
      <c r="D4" s="12"/>
      <c r="E4" s="12"/>
      <c r="F4" s="12"/>
      <c r="G4" s="12"/>
      <c r="H4" s="12"/>
      <c r="I4" s="12"/>
      <c r="J4" s="12"/>
      <c r="K4" s="12"/>
      <c r="L4" s="12"/>
      <c r="M4" s="12"/>
      <c r="N4" s="12"/>
      <c r="O4" s="12"/>
      <c r="P4" s="12"/>
      <c r="Q4" s="12"/>
      <c r="R4" s="12"/>
      <c r="S4" s="12"/>
      <c r="T4" s="12"/>
      <c r="U4" s="12"/>
      <c r="V4" s="12"/>
    </row>
    <row r="5" spans="1:22" x14ac:dyDescent="0.2">
      <c r="A5" s="196" t="str">
        <f>'Cash Forecast'!A5</f>
        <v xml:space="preserve">For the Period: </v>
      </c>
      <c r="B5" s="12"/>
      <c r="C5" s="168" t="s">
        <v>103</v>
      </c>
      <c r="D5" s="194" t="s">
        <v>104</v>
      </c>
      <c r="E5" s="170" t="str">
        <f>'Sources and Uses (DA Account)'!E5</f>
        <v>End Date</v>
      </c>
    </row>
    <row r="6" spans="1:22" ht="13.5" thickBot="1" x14ac:dyDescent="0.25">
      <c r="A6" s="59"/>
    </row>
    <row r="7" spans="1:22" x14ac:dyDescent="0.2">
      <c r="A7" s="46"/>
      <c r="B7" s="100"/>
      <c r="C7" s="388" t="str">
        <f>'Cash Forecast'!D7</f>
        <v>IFAD Grant (2000004457) - USD</v>
      </c>
      <c r="D7" s="389"/>
      <c r="E7" s="389"/>
      <c r="F7" s="389"/>
      <c r="G7" s="390"/>
      <c r="H7" s="388" t="str">
        <f>'Cash Forecast'!G7</f>
        <v>ASAP Trust Grant 1 (2000004562) - USD</v>
      </c>
      <c r="I7" s="389"/>
      <c r="J7" s="389"/>
      <c r="K7" s="389"/>
      <c r="L7" s="390"/>
      <c r="M7" s="388" t="str">
        <f>'Cash Forecast'!J7</f>
        <v>ASAP Trust Grant 2 (2000004563) - USD</v>
      </c>
      <c r="N7" s="389"/>
      <c r="O7" s="389"/>
      <c r="P7" s="389"/>
      <c r="Q7" s="390"/>
      <c r="R7" s="388" t="str">
        <f>'Cash Forecast'!M7</f>
        <v>EU Grant (2000004600) - USD</v>
      </c>
      <c r="S7" s="389"/>
      <c r="T7" s="389"/>
      <c r="U7" s="389"/>
      <c r="V7" s="390"/>
    </row>
    <row r="8" spans="1:22" ht="38.25" x14ac:dyDescent="0.2">
      <c r="A8" s="47"/>
      <c r="B8" s="101"/>
      <c r="C8" s="52" t="s">
        <v>5</v>
      </c>
      <c r="D8" s="287" t="s">
        <v>132</v>
      </c>
      <c r="E8" s="287" t="s">
        <v>127</v>
      </c>
      <c r="F8" s="391" t="s">
        <v>142</v>
      </c>
      <c r="G8" s="392"/>
      <c r="H8" s="52" t="s">
        <v>5</v>
      </c>
      <c r="I8" s="287" t="s">
        <v>132</v>
      </c>
      <c r="J8" s="287" t="s">
        <v>127</v>
      </c>
      <c r="K8" s="391" t="s">
        <v>142</v>
      </c>
      <c r="L8" s="392"/>
      <c r="M8" s="52" t="s">
        <v>5</v>
      </c>
      <c r="N8" s="287" t="s">
        <v>132</v>
      </c>
      <c r="O8" s="287" t="s">
        <v>127</v>
      </c>
      <c r="P8" s="391" t="s">
        <v>142</v>
      </c>
      <c r="Q8" s="392"/>
      <c r="R8" s="52" t="s">
        <v>5</v>
      </c>
      <c r="S8" s="287" t="s">
        <v>132</v>
      </c>
      <c r="T8" s="287" t="s">
        <v>127</v>
      </c>
      <c r="U8" s="391" t="s">
        <v>142</v>
      </c>
      <c r="V8" s="392"/>
    </row>
    <row r="9" spans="1:22" x14ac:dyDescent="0.2">
      <c r="A9" s="48"/>
      <c r="B9" s="102"/>
      <c r="C9" s="104" t="s">
        <v>16</v>
      </c>
      <c r="D9" s="103" t="s">
        <v>17</v>
      </c>
      <c r="E9" s="103" t="s">
        <v>18</v>
      </c>
      <c r="F9" s="103" t="s">
        <v>19</v>
      </c>
      <c r="G9" s="105" t="s">
        <v>20</v>
      </c>
      <c r="H9" s="104" t="s">
        <v>21</v>
      </c>
      <c r="I9" s="103" t="s">
        <v>28</v>
      </c>
      <c r="J9" s="103" t="s">
        <v>29</v>
      </c>
      <c r="K9" s="103" t="s">
        <v>41</v>
      </c>
      <c r="L9" s="105" t="s">
        <v>113</v>
      </c>
      <c r="M9" s="104" t="s">
        <v>21</v>
      </c>
      <c r="N9" s="103" t="s">
        <v>28</v>
      </c>
      <c r="O9" s="103" t="s">
        <v>29</v>
      </c>
      <c r="P9" s="103" t="s">
        <v>41</v>
      </c>
      <c r="Q9" s="105" t="s">
        <v>113</v>
      </c>
      <c r="R9" s="104" t="s">
        <v>21</v>
      </c>
      <c r="S9" s="103" t="s">
        <v>28</v>
      </c>
      <c r="T9" s="103" t="s">
        <v>29</v>
      </c>
      <c r="U9" s="103" t="s">
        <v>41</v>
      </c>
      <c r="V9" s="105" t="s">
        <v>113</v>
      </c>
    </row>
    <row r="10" spans="1:22" ht="31.5" x14ac:dyDescent="0.2">
      <c r="A10" s="48"/>
      <c r="B10" s="334"/>
      <c r="C10" s="64" t="s">
        <v>52</v>
      </c>
      <c r="D10" s="65" t="s">
        <v>48</v>
      </c>
      <c r="E10" s="65" t="s">
        <v>48</v>
      </c>
      <c r="F10" s="65" t="s">
        <v>128</v>
      </c>
      <c r="G10" s="66" t="s">
        <v>129</v>
      </c>
      <c r="H10" s="64" t="s">
        <v>52</v>
      </c>
      <c r="I10" s="65" t="s">
        <v>48</v>
      </c>
      <c r="J10" s="65" t="s">
        <v>48</v>
      </c>
      <c r="K10" s="65" t="s">
        <v>130</v>
      </c>
      <c r="L10" s="66" t="s">
        <v>131</v>
      </c>
      <c r="M10" s="64" t="s">
        <v>52</v>
      </c>
      <c r="N10" s="65" t="s">
        <v>48</v>
      </c>
      <c r="O10" s="65" t="s">
        <v>48</v>
      </c>
      <c r="P10" s="65" t="s">
        <v>130</v>
      </c>
      <c r="Q10" s="66" t="s">
        <v>131</v>
      </c>
      <c r="R10" s="64" t="s">
        <v>52</v>
      </c>
      <c r="S10" s="65" t="s">
        <v>48</v>
      </c>
      <c r="T10" s="65" t="s">
        <v>48</v>
      </c>
      <c r="U10" s="65" t="s">
        <v>130</v>
      </c>
      <c r="V10" s="66" t="s">
        <v>131</v>
      </c>
    </row>
    <row r="11" spans="1:22" x14ac:dyDescent="0.2">
      <c r="A11" s="48"/>
      <c r="B11" s="334"/>
      <c r="C11" s="393" t="str">
        <f>'Cash Forecast'!D14</f>
        <v>DA Denominated Currency (USD)</v>
      </c>
      <c r="D11" s="394"/>
      <c r="E11" s="394"/>
      <c r="F11" s="394"/>
      <c r="G11" s="107" t="s">
        <v>46</v>
      </c>
      <c r="H11" s="393" t="str">
        <f>'Cash Forecast'!G14</f>
        <v>DA Denominated Currency (USD)</v>
      </c>
      <c r="I11" s="394"/>
      <c r="J11" s="394"/>
      <c r="K11" s="394"/>
      <c r="L11" s="107" t="s">
        <v>46</v>
      </c>
      <c r="M11" s="393" t="str">
        <f>'Cash Forecast'!J14</f>
        <v>DA Denominated Currency (USD)</v>
      </c>
      <c r="N11" s="394"/>
      <c r="O11" s="394"/>
      <c r="P11" s="394"/>
      <c r="Q11" s="107" t="s">
        <v>46</v>
      </c>
      <c r="R11" s="393" t="str">
        <f>'Cash Forecast'!M14</f>
        <v>DA Denominated Currency (USD)</v>
      </c>
      <c r="S11" s="394"/>
      <c r="T11" s="394"/>
      <c r="U11" s="394"/>
      <c r="V11" s="107" t="s">
        <v>46</v>
      </c>
    </row>
    <row r="12" spans="1:22" x14ac:dyDescent="0.2">
      <c r="A12" s="48"/>
      <c r="B12" s="334"/>
      <c r="C12" s="53"/>
      <c r="D12" s="13"/>
      <c r="E12" s="13"/>
      <c r="F12" s="13"/>
      <c r="G12" s="106"/>
      <c r="H12" s="53"/>
      <c r="I12" s="13"/>
      <c r="J12" s="13"/>
      <c r="K12" s="13"/>
      <c r="L12" s="54"/>
      <c r="M12" s="53"/>
      <c r="N12" s="13"/>
      <c r="O12" s="13"/>
      <c r="P12" s="13"/>
      <c r="Q12" s="54"/>
      <c r="R12" s="53"/>
      <c r="S12" s="13"/>
      <c r="T12" s="13"/>
      <c r="U12" s="13"/>
      <c r="V12" s="54"/>
    </row>
    <row r="13" spans="1:22" x14ac:dyDescent="0.2">
      <c r="A13" s="49" t="s">
        <v>35</v>
      </c>
      <c r="B13" s="353"/>
      <c r="C13" s="55"/>
      <c r="D13" s="32"/>
      <c r="E13" s="32"/>
      <c r="F13" s="32"/>
      <c r="G13" s="57"/>
      <c r="H13" s="55"/>
      <c r="I13" s="32"/>
      <c r="J13" s="32"/>
      <c r="K13" s="32"/>
      <c r="L13" s="57"/>
      <c r="M13" s="55"/>
      <c r="N13" s="32"/>
      <c r="O13" s="32"/>
      <c r="P13" s="32"/>
      <c r="Q13" s="57"/>
      <c r="R13" s="55"/>
      <c r="S13" s="32"/>
      <c r="T13" s="32"/>
      <c r="U13" s="32"/>
      <c r="V13" s="57"/>
    </row>
    <row r="14" spans="1:22" ht="38.25" x14ac:dyDescent="0.2">
      <c r="A14" s="313">
        <f>'Cash Forecast'!A16</f>
        <v>1</v>
      </c>
      <c r="B14" s="334" t="str">
        <f>'Cash Forecast'!B16</f>
        <v xml:space="preserve">Project Component A: Community Led climate smart productive landscapes </v>
      </c>
      <c r="C14" s="143">
        <v>0</v>
      </c>
      <c r="D14" s="144">
        <f>'Sources and Uses (DA Account)'!F21</f>
        <v>0</v>
      </c>
      <c r="E14" s="291">
        <v>0</v>
      </c>
      <c r="F14" s="159" t="str">
        <f>IF((C14-D14-E14)=0,"",C14-D14-E14)</f>
        <v/>
      </c>
      <c r="G14" s="108" t="str">
        <f>IF((D14+E14)=0,"",(D14+E14)/C14)</f>
        <v/>
      </c>
      <c r="H14" s="143">
        <v>0</v>
      </c>
      <c r="I14" s="144">
        <f>'Sources and Uses (DA Account)'!I21</f>
        <v>0</v>
      </c>
      <c r="J14" s="290">
        <v>0</v>
      </c>
      <c r="K14" s="159" t="str">
        <f>IF((H14-I14-J14)=0,"",H14-I14-J14)</f>
        <v/>
      </c>
      <c r="L14" s="108" t="str">
        <f>IF((I14+J14)=0,"",(I14+J14)/H14)</f>
        <v/>
      </c>
      <c r="M14" s="143">
        <v>0</v>
      </c>
      <c r="N14" s="144">
        <f>'Sources and Uses (DA Account)'!L21</f>
        <v>0</v>
      </c>
      <c r="O14" s="290">
        <v>0</v>
      </c>
      <c r="P14" s="159" t="str">
        <f>IF((M14-N14-O14)=0,"",M14-N14-O14)</f>
        <v/>
      </c>
      <c r="Q14" s="108" t="str">
        <f>IF((N14+O14)=0,"",(N14+O14)/M14)</f>
        <v/>
      </c>
      <c r="R14" s="143">
        <v>0</v>
      </c>
      <c r="S14" s="144">
        <f>'Sources and Uses (DA Account)'!O21</f>
        <v>0</v>
      </c>
      <c r="T14" s="290">
        <v>0</v>
      </c>
      <c r="U14" s="159" t="str">
        <f>IF((R14-S14-T14)=0,"",R14-S14-T14)</f>
        <v/>
      </c>
      <c r="V14" s="108" t="str">
        <f>IF((S14+T14)=0,"",(S14+T14)/R14)</f>
        <v/>
      </c>
    </row>
    <row r="15" spans="1:22" ht="25.5" x14ac:dyDescent="0.2">
      <c r="A15" s="313">
        <f>'Cash Forecast'!A17</f>
        <v>2</v>
      </c>
      <c r="B15" s="334" t="str">
        <f>'Cash Forecast'!B17</f>
        <v>Project Component B: Inclusive and equitable market access</v>
      </c>
      <c r="C15" s="143">
        <v>0</v>
      </c>
      <c r="D15" s="144">
        <f>'Sources and Uses (DA Account)'!F22</f>
        <v>0</v>
      </c>
      <c r="E15" s="291">
        <v>0</v>
      </c>
      <c r="F15" s="159" t="str">
        <f t="shared" ref="F15:F19" si="0">IF((C15-D15-E15)=0,"",C15-D15-E15)</f>
        <v/>
      </c>
      <c r="G15" s="108" t="str">
        <f t="shared" ref="G15:G19" si="1">IF((D15+E15)=0,"",(D15+E15)/C15)</f>
        <v/>
      </c>
      <c r="H15" s="143">
        <v>0</v>
      </c>
      <c r="I15" s="144">
        <f>'Sources and Uses (DA Account)'!I22</f>
        <v>0</v>
      </c>
      <c r="J15" s="290">
        <v>0</v>
      </c>
      <c r="K15" s="159" t="str">
        <f t="shared" ref="K15:K19" si="2">IF((H15-I15-J15)=0,"",H15-I15-J15)</f>
        <v/>
      </c>
      <c r="L15" s="108" t="str">
        <f t="shared" ref="L15:L19" si="3">IF((I15+J15)=0,"",(I15+J15)/H15)</f>
        <v/>
      </c>
      <c r="M15" s="143">
        <v>0</v>
      </c>
      <c r="N15" s="144">
        <f>'Sources and Uses (DA Account)'!L22</f>
        <v>0</v>
      </c>
      <c r="O15" s="290">
        <v>0</v>
      </c>
      <c r="P15" s="159" t="str">
        <f t="shared" ref="P15:P19" si="4">IF((M15-N15-O15)=0,"",M15-N15-O15)</f>
        <v/>
      </c>
      <c r="Q15" s="108" t="str">
        <f t="shared" ref="Q15:Q19" si="5">IF((N15+O15)=0,"",(N15+O15)/M15)</f>
        <v/>
      </c>
      <c r="R15" s="143">
        <v>0</v>
      </c>
      <c r="S15" s="144">
        <f>'Sources and Uses (DA Account)'!O22</f>
        <v>0</v>
      </c>
      <c r="T15" s="290">
        <v>0</v>
      </c>
      <c r="U15" s="159" t="str">
        <f t="shared" ref="U15:U19" si="6">IF((R15-S15-T15)=0,"",R15-S15-T15)</f>
        <v/>
      </c>
      <c r="V15" s="108" t="str">
        <f t="shared" ref="V15:V19" si="7">IF((S15+T15)=0,"",(S15+T15)/R15)</f>
        <v/>
      </c>
    </row>
    <row r="16" spans="1:22" ht="38.25" x14ac:dyDescent="0.2">
      <c r="A16" s="313">
        <f>'Cash Forecast'!A18</f>
        <v>3</v>
      </c>
      <c r="B16" s="334" t="str">
        <f>'Cash Forecast'!B18</f>
        <v>Project Component C: Institional and policy strengthening, implementation support services</v>
      </c>
      <c r="C16" s="143">
        <v>0</v>
      </c>
      <c r="D16" s="144">
        <f>'Sources and Uses (DA Account)'!F23</f>
        <v>0</v>
      </c>
      <c r="E16" s="291">
        <v>0</v>
      </c>
      <c r="F16" s="159" t="str">
        <f t="shared" si="0"/>
        <v/>
      </c>
      <c r="G16" s="108" t="str">
        <f t="shared" si="1"/>
        <v/>
      </c>
      <c r="H16" s="143">
        <v>0</v>
      </c>
      <c r="I16" s="144">
        <f>'Sources and Uses (DA Account)'!I23</f>
        <v>0</v>
      </c>
      <c r="J16" s="290">
        <v>0</v>
      </c>
      <c r="K16" s="159" t="str">
        <f t="shared" si="2"/>
        <v/>
      </c>
      <c r="L16" s="108" t="str">
        <f t="shared" si="3"/>
        <v/>
      </c>
      <c r="M16" s="143">
        <v>0</v>
      </c>
      <c r="N16" s="144">
        <f>'Sources and Uses (DA Account)'!L23</f>
        <v>0</v>
      </c>
      <c r="O16" s="290">
        <v>0</v>
      </c>
      <c r="P16" s="159" t="str">
        <f t="shared" si="4"/>
        <v/>
      </c>
      <c r="Q16" s="108" t="str">
        <f t="shared" si="5"/>
        <v/>
      </c>
      <c r="R16" s="143">
        <v>0</v>
      </c>
      <c r="S16" s="144">
        <f>'Sources and Uses (DA Account)'!O23</f>
        <v>0</v>
      </c>
      <c r="T16" s="290">
        <v>0</v>
      </c>
      <c r="U16" s="159" t="str">
        <f t="shared" si="6"/>
        <v/>
      </c>
      <c r="V16" s="108" t="str">
        <f t="shared" si="7"/>
        <v/>
      </c>
    </row>
    <row r="17" spans="1:22" ht="38.25" x14ac:dyDescent="0.2">
      <c r="A17" s="313">
        <f>'Cash Forecast'!A19</f>
        <v>4</v>
      </c>
      <c r="B17" s="334" t="str">
        <f>'Cash Forecast'!B19</f>
        <v>Project Component A (EU Grant - 1.2 Climate Resilient Infrastructure Development)</v>
      </c>
      <c r="C17" s="143">
        <v>0</v>
      </c>
      <c r="D17" s="144">
        <f>'Sources and Uses (DA Account)'!F24</f>
        <v>0</v>
      </c>
      <c r="E17" s="291">
        <v>0</v>
      </c>
      <c r="F17" s="159" t="str">
        <f t="shared" si="0"/>
        <v/>
      </c>
      <c r="G17" s="108" t="str">
        <f t="shared" si="1"/>
        <v/>
      </c>
      <c r="H17" s="143">
        <v>0</v>
      </c>
      <c r="I17" s="144">
        <f>'Sources and Uses (DA Account)'!I24</f>
        <v>0</v>
      </c>
      <c r="J17" s="290">
        <v>0</v>
      </c>
      <c r="K17" s="159" t="str">
        <f t="shared" si="2"/>
        <v/>
      </c>
      <c r="L17" s="108" t="str">
        <f t="shared" si="3"/>
        <v/>
      </c>
      <c r="M17" s="143">
        <v>0</v>
      </c>
      <c r="N17" s="144">
        <f>'Sources and Uses (DA Account)'!L24</f>
        <v>0</v>
      </c>
      <c r="O17" s="290">
        <v>0</v>
      </c>
      <c r="P17" s="159" t="str">
        <f t="shared" si="4"/>
        <v/>
      </c>
      <c r="Q17" s="108" t="str">
        <f t="shared" si="5"/>
        <v/>
      </c>
      <c r="R17" s="143">
        <v>0</v>
      </c>
      <c r="S17" s="144">
        <f>'Sources and Uses (DA Account)'!O24</f>
        <v>0</v>
      </c>
      <c r="T17" s="290">
        <v>0</v>
      </c>
      <c r="U17" s="159" t="str">
        <f t="shared" si="6"/>
        <v/>
      </c>
      <c r="V17" s="108" t="str">
        <f t="shared" si="7"/>
        <v/>
      </c>
    </row>
    <row r="18" spans="1:22" ht="38.25" x14ac:dyDescent="0.2">
      <c r="A18" s="313">
        <f>'Cash Forecast'!A20</f>
        <v>5</v>
      </c>
      <c r="B18" s="334" t="str">
        <f>'Cash Forecast'!B20</f>
        <v>Project Component B (EU Grant - 3.2 Programme Coordination and Implementation Support Services)</v>
      </c>
      <c r="C18" s="143">
        <v>0</v>
      </c>
      <c r="D18" s="144">
        <f>'Sources and Uses (DA Account)'!F25</f>
        <v>0</v>
      </c>
      <c r="E18" s="291">
        <v>0</v>
      </c>
      <c r="F18" s="159" t="str">
        <f t="shared" si="0"/>
        <v/>
      </c>
      <c r="G18" s="108" t="str">
        <f t="shared" si="1"/>
        <v/>
      </c>
      <c r="H18" s="143">
        <v>0</v>
      </c>
      <c r="I18" s="144">
        <f>'Sources and Uses (DA Account)'!I25</f>
        <v>0</v>
      </c>
      <c r="J18" s="290">
        <v>0</v>
      </c>
      <c r="K18" s="159" t="str">
        <f t="shared" si="2"/>
        <v/>
      </c>
      <c r="L18" s="108" t="str">
        <f t="shared" si="3"/>
        <v/>
      </c>
      <c r="M18" s="143">
        <v>0</v>
      </c>
      <c r="N18" s="144">
        <f>'Sources and Uses (DA Account)'!L25</f>
        <v>0</v>
      </c>
      <c r="O18" s="290">
        <v>0</v>
      </c>
      <c r="P18" s="159" t="str">
        <f t="shared" si="4"/>
        <v/>
      </c>
      <c r="Q18" s="108" t="str">
        <f t="shared" si="5"/>
        <v/>
      </c>
      <c r="R18" s="143">
        <v>0</v>
      </c>
      <c r="S18" s="144">
        <f>'Sources and Uses (DA Account)'!O25</f>
        <v>0</v>
      </c>
      <c r="T18" s="290">
        <v>0</v>
      </c>
      <c r="U18" s="159" t="str">
        <f t="shared" si="6"/>
        <v/>
      </c>
      <c r="V18" s="108" t="str">
        <f t="shared" si="7"/>
        <v/>
      </c>
    </row>
    <row r="19" spans="1:22" x14ac:dyDescent="0.2">
      <c r="A19" s="313">
        <f>'Cash Forecast'!A21</f>
        <v>6</v>
      </c>
      <c r="B19" s="334" t="str">
        <f>'Cash Forecast'!B21</f>
        <v>Unallocated</v>
      </c>
      <c r="C19" s="143">
        <v>0</v>
      </c>
      <c r="D19" s="144">
        <f>'Sources and Uses (DA Account)'!F26</f>
        <v>0</v>
      </c>
      <c r="E19" s="291">
        <v>0</v>
      </c>
      <c r="F19" s="159" t="str">
        <f t="shared" si="0"/>
        <v/>
      </c>
      <c r="G19" s="108" t="str">
        <f t="shared" si="1"/>
        <v/>
      </c>
      <c r="H19" s="143">
        <v>0</v>
      </c>
      <c r="I19" s="144">
        <f>'Sources and Uses (DA Account)'!I26</f>
        <v>0</v>
      </c>
      <c r="J19" s="290">
        <v>0</v>
      </c>
      <c r="K19" s="159" t="str">
        <f t="shared" si="2"/>
        <v/>
      </c>
      <c r="L19" s="108" t="str">
        <f t="shared" si="3"/>
        <v/>
      </c>
      <c r="M19" s="143">
        <v>0</v>
      </c>
      <c r="N19" s="144">
        <f>'Sources and Uses (DA Account)'!L26</f>
        <v>0</v>
      </c>
      <c r="O19" s="290">
        <v>0</v>
      </c>
      <c r="P19" s="159" t="str">
        <f t="shared" si="4"/>
        <v/>
      </c>
      <c r="Q19" s="108" t="str">
        <f t="shared" si="5"/>
        <v/>
      </c>
      <c r="R19" s="143">
        <v>0</v>
      </c>
      <c r="S19" s="144">
        <f>'Sources and Uses (DA Account)'!O26</f>
        <v>0</v>
      </c>
      <c r="T19" s="290">
        <v>0</v>
      </c>
      <c r="U19" s="159" t="str">
        <f t="shared" si="6"/>
        <v/>
      </c>
      <c r="V19" s="108" t="str">
        <f t="shared" si="7"/>
        <v/>
      </c>
    </row>
    <row r="20" spans="1:22" x14ac:dyDescent="0.2">
      <c r="A20" s="50" t="s">
        <v>6</v>
      </c>
      <c r="B20" s="335" t="s">
        <v>96</v>
      </c>
      <c r="C20" s="164">
        <f>SUM(C14:C19)</f>
        <v>0</v>
      </c>
      <c r="D20" s="166">
        <f>SUM(D14:D19)</f>
        <v>0</v>
      </c>
      <c r="E20" s="292">
        <f>SUM(E14:E19)</f>
        <v>0</v>
      </c>
      <c r="F20" s="160" t="str">
        <f>IF(C20&gt;1,C20-D20-E20,"")</f>
        <v/>
      </c>
      <c r="G20" s="112" t="str">
        <f>IF((D20+E20)=0,"",(D20+E20)/C20)</f>
        <v/>
      </c>
      <c r="H20" s="164">
        <f>SUM(H14:H19)</f>
        <v>0</v>
      </c>
      <c r="I20" s="166">
        <f>SUM(I14:I19)</f>
        <v>0</v>
      </c>
      <c r="J20" s="166">
        <f>SUM(J14:J19)</f>
        <v>0</v>
      </c>
      <c r="K20" s="160" t="str">
        <f>IF(H20&gt;1,H20-I20-J20,"")</f>
        <v/>
      </c>
      <c r="L20" s="112" t="str">
        <f>IF((I20+J20)=0,"",(I20+J20)/H20)</f>
        <v/>
      </c>
      <c r="M20" s="164">
        <f>SUM(M14:M19)</f>
        <v>0</v>
      </c>
      <c r="N20" s="166">
        <f>SUM(N14:N19)</f>
        <v>0</v>
      </c>
      <c r="O20" s="166">
        <f>SUM(O14:O19)</f>
        <v>0</v>
      </c>
      <c r="P20" s="160" t="str">
        <f>IF(M20&gt;1,M20-N20-O20,"")</f>
        <v/>
      </c>
      <c r="Q20" s="112" t="str">
        <f>IF((N20+O20)=0,"",(N20+O20)/M20)</f>
        <v/>
      </c>
      <c r="R20" s="164">
        <f>SUM(R14:R19)</f>
        <v>0</v>
      </c>
      <c r="S20" s="166">
        <f>SUM(S14:S19)</f>
        <v>0</v>
      </c>
      <c r="T20" s="166">
        <f>SUM(T14:T19)</f>
        <v>0</v>
      </c>
      <c r="U20" s="160" t="str">
        <f>IF(R20&gt;1,R20-S20-T20,"")</f>
        <v/>
      </c>
      <c r="V20" s="112" t="str">
        <f>IF((S20+T20)=0,"",(S20+T20)/R20)</f>
        <v/>
      </c>
    </row>
    <row r="21" spans="1:22" x14ac:dyDescent="0.2">
      <c r="A21" s="48"/>
      <c r="B21" s="334"/>
      <c r="C21" s="145"/>
      <c r="D21" s="146"/>
      <c r="E21" s="293"/>
      <c r="F21" s="161"/>
      <c r="G21" s="56"/>
      <c r="H21" s="145"/>
      <c r="I21" s="146"/>
      <c r="J21" s="146"/>
      <c r="K21" s="161"/>
      <c r="L21" s="56"/>
      <c r="M21" s="145"/>
      <c r="N21" s="146"/>
      <c r="O21" s="146"/>
      <c r="P21" s="161"/>
      <c r="Q21" s="56"/>
      <c r="R21" s="145"/>
      <c r="S21" s="146"/>
      <c r="T21" s="146"/>
      <c r="U21" s="161"/>
      <c r="V21" s="56"/>
    </row>
    <row r="22" spans="1:22" x14ac:dyDescent="0.2">
      <c r="A22" s="49" t="s">
        <v>13</v>
      </c>
      <c r="B22" s="334"/>
      <c r="C22" s="147"/>
      <c r="D22" s="148"/>
      <c r="E22" s="294"/>
      <c r="F22" s="162"/>
      <c r="G22" s="57"/>
      <c r="H22" s="147"/>
      <c r="I22" s="148"/>
      <c r="J22" s="148"/>
      <c r="K22" s="162"/>
      <c r="L22" s="57"/>
      <c r="M22" s="147"/>
      <c r="N22" s="148"/>
      <c r="O22" s="148"/>
      <c r="P22" s="162"/>
      <c r="Q22" s="57"/>
      <c r="R22" s="147"/>
      <c r="S22" s="148"/>
      <c r="T22" s="148"/>
      <c r="U22" s="162"/>
      <c r="V22" s="57"/>
    </row>
    <row r="23" spans="1:22" ht="38.25" x14ac:dyDescent="0.2">
      <c r="A23" s="313">
        <f>'Cash Forecast'!A25</f>
        <v>1</v>
      </c>
      <c r="B23" s="334" t="str">
        <f>'Cash Forecast'!B25</f>
        <v xml:space="preserve">Project Component 1: Community Led climate smart productive landscapes </v>
      </c>
      <c r="C23" s="143">
        <v>0</v>
      </c>
      <c r="D23" s="144">
        <f>'Sources and Uses (DA Account)'!F30</f>
        <v>0</v>
      </c>
      <c r="E23" s="291">
        <v>0</v>
      </c>
      <c r="F23" s="159" t="str">
        <f t="shared" ref="F23" si="8">IF((C23-D23-E23)=0,"",C23-D23-E23)</f>
        <v/>
      </c>
      <c r="G23" s="108" t="str">
        <f t="shared" ref="G23:G28" si="9">IF((D23+E23)=0,"",(D23+E23)/C23)</f>
        <v/>
      </c>
      <c r="H23" s="143">
        <v>0</v>
      </c>
      <c r="I23" s="144">
        <f>'Sources and Uses (DA Account)'!I30</f>
        <v>0</v>
      </c>
      <c r="J23" s="290">
        <v>0</v>
      </c>
      <c r="K23" s="159" t="str">
        <f t="shared" ref="K23" si="10">IF((H23-I23-J23)=0,"",H23-I23-J23)</f>
        <v/>
      </c>
      <c r="L23" s="108" t="str">
        <f>IF((I23+J23)=0,"",(I23+J23)/H23)</f>
        <v/>
      </c>
      <c r="M23" s="143">
        <v>0</v>
      </c>
      <c r="N23" s="144">
        <f>'Sources and Uses (DA Account)'!L30</f>
        <v>0</v>
      </c>
      <c r="O23" s="290">
        <v>0</v>
      </c>
      <c r="P23" s="159" t="str">
        <f t="shared" ref="P23" si="11">IF((M23-N23-O23)=0,"",M23-N23-O23)</f>
        <v/>
      </c>
      <c r="Q23" s="108" t="str">
        <f>IF((N23+O23)=0,"",(N23+O23)/M23)</f>
        <v/>
      </c>
      <c r="R23" s="143">
        <v>0</v>
      </c>
      <c r="S23" s="144">
        <f>'Sources and Uses (DA Account)'!O30</f>
        <v>0</v>
      </c>
      <c r="T23" s="290">
        <v>0</v>
      </c>
      <c r="U23" s="159" t="str">
        <f t="shared" ref="U23" si="12">IF((R23-S23-T23)=0,"",R23-S23-T23)</f>
        <v/>
      </c>
      <c r="V23" s="108" t="str">
        <f>IF((S23+T23)=0,"",(S23+T23)/R23)</f>
        <v/>
      </c>
    </row>
    <row r="24" spans="1:22" ht="25.5" x14ac:dyDescent="0.2">
      <c r="A24" s="313">
        <f>'Cash Forecast'!A26</f>
        <v>2</v>
      </c>
      <c r="B24" s="334" t="str">
        <f>'Cash Forecast'!B26</f>
        <v>Project Component 2: Inclusive and equitable market access</v>
      </c>
      <c r="C24" s="143">
        <v>0</v>
      </c>
      <c r="D24" s="144">
        <f>'Sources and Uses (DA Account)'!F31</f>
        <v>0</v>
      </c>
      <c r="E24" s="291">
        <v>0</v>
      </c>
      <c r="F24" s="159" t="str">
        <f t="shared" ref="F24:F27" si="13">IF((C24-D24-E24)=0,"",C24-D24-E24)</f>
        <v/>
      </c>
      <c r="G24" s="108" t="str">
        <f t="shared" ref="G24:G27" si="14">IF((D24+E24)=0,"",(D24+E24)/C24)</f>
        <v/>
      </c>
      <c r="H24" s="143">
        <v>0</v>
      </c>
      <c r="I24" s="144">
        <f>'Sources and Uses (DA Account)'!I31</f>
        <v>0</v>
      </c>
      <c r="J24" s="290">
        <v>0</v>
      </c>
      <c r="K24" s="159" t="str">
        <f t="shared" ref="K24:K27" si="15">IF((H24-I24-J24)=0,"",H24-I24-J24)</f>
        <v/>
      </c>
      <c r="L24" s="108" t="str">
        <f t="shared" ref="L24:L27" si="16">IF((I24+J24)=0,"",(I24+J24)/H24)</f>
        <v/>
      </c>
      <c r="M24" s="143">
        <v>0</v>
      </c>
      <c r="N24" s="144">
        <f>'Sources and Uses (DA Account)'!L31</f>
        <v>0</v>
      </c>
      <c r="O24" s="290">
        <v>0</v>
      </c>
      <c r="P24" s="159" t="str">
        <f t="shared" ref="P24:P27" si="17">IF((M24-N24-O24)=0,"",M24-N24-O24)</f>
        <v/>
      </c>
      <c r="Q24" s="108" t="str">
        <f t="shared" ref="Q24:Q27" si="18">IF((N24+O24)=0,"",(N24+O24)/M24)</f>
        <v/>
      </c>
      <c r="R24" s="143">
        <v>0</v>
      </c>
      <c r="S24" s="144">
        <f>'Sources and Uses (DA Account)'!O31</f>
        <v>0</v>
      </c>
      <c r="T24" s="290">
        <v>0</v>
      </c>
      <c r="U24" s="159" t="str">
        <f t="shared" ref="U24:U27" si="19">IF((R24-S24-T24)=0,"",R24-S24-T24)</f>
        <v/>
      </c>
      <c r="V24" s="108" t="str">
        <f t="shared" ref="V24:V27" si="20">IF((S24+T24)=0,"",(S24+T24)/R24)</f>
        <v/>
      </c>
    </row>
    <row r="25" spans="1:22" ht="38.25" x14ac:dyDescent="0.2">
      <c r="A25" s="313">
        <f>'Cash Forecast'!A27</f>
        <v>3</v>
      </c>
      <c r="B25" s="334" t="str">
        <f>'Cash Forecast'!B27</f>
        <v>Project Component 3: Institional and policy strengthening, implementation support services</v>
      </c>
      <c r="C25" s="143">
        <v>0</v>
      </c>
      <c r="D25" s="144">
        <f>'Sources and Uses (DA Account)'!F32</f>
        <v>0</v>
      </c>
      <c r="E25" s="291">
        <v>0</v>
      </c>
      <c r="F25" s="159" t="str">
        <f t="shared" si="13"/>
        <v/>
      </c>
      <c r="G25" s="108" t="str">
        <f t="shared" si="14"/>
        <v/>
      </c>
      <c r="H25" s="143">
        <v>0</v>
      </c>
      <c r="I25" s="144">
        <f>'Sources and Uses (DA Account)'!I32</f>
        <v>0</v>
      </c>
      <c r="J25" s="290">
        <v>0</v>
      </c>
      <c r="K25" s="159" t="str">
        <f t="shared" si="15"/>
        <v/>
      </c>
      <c r="L25" s="108" t="str">
        <f t="shared" si="16"/>
        <v/>
      </c>
      <c r="M25" s="143">
        <v>0</v>
      </c>
      <c r="N25" s="144">
        <f>'Sources and Uses (DA Account)'!L32</f>
        <v>0</v>
      </c>
      <c r="O25" s="290">
        <v>0</v>
      </c>
      <c r="P25" s="159" t="str">
        <f t="shared" si="17"/>
        <v/>
      </c>
      <c r="Q25" s="108" t="str">
        <f t="shared" si="18"/>
        <v/>
      </c>
      <c r="R25" s="143">
        <v>0</v>
      </c>
      <c r="S25" s="144">
        <f>'Sources and Uses (DA Account)'!O32</f>
        <v>0</v>
      </c>
      <c r="T25" s="290">
        <v>0</v>
      </c>
      <c r="U25" s="159" t="str">
        <f t="shared" si="19"/>
        <v/>
      </c>
      <c r="V25" s="108" t="str">
        <f t="shared" si="20"/>
        <v/>
      </c>
    </row>
    <row r="26" spans="1:22" ht="25.5" x14ac:dyDescent="0.2">
      <c r="A26" s="313">
        <f>'Cash Forecast'!A28</f>
        <v>4</v>
      </c>
      <c r="B26" s="334" t="str">
        <f>'Cash Forecast'!B28</f>
        <v>Component 1.2 Climate Resilient Infrastructure Development</v>
      </c>
      <c r="C26" s="143">
        <v>0</v>
      </c>
      <c r="D26" s="144">
        <f>'Sources and Uses (DA Account)'!F33</f>
        <v>0</v>
      </c>
      <c r="E26" s="291">
        <v>0</v>
      </c>
      <c r="F26" s="159" t="str">
        <f t="shared" si="13"/>
        <v/>
      </c>
      <c r="G26" s="108" t="str">
        <f t="shared" si="14"/>
        <v/>
      </c>
      <c r="H26" s="143">
        <v>0</v>
      </c>
      <c r="I26" s="144">
        <f>'Sources and Uses (DA Account)'!I33</f>
        <v>0</v>
      </c>
      <c r="J26" s="290">
        <v>0</v>
      </c>
      <c r="K26" s="159" t="str">
        <f t="shared" si="15"/>
        <v/>
      </c>
      <c r="L26" s="108" t="str">
        <f t="shared" si="16"/>
        <v/>
      </c>
      <c r="M26" s="143">
        <v>0</v>
      </c>
      <c r="N26" s="144">
        <f>'Sources and Uses (DA Account)'!L33</f>
        <v>0</v>
      </c>
      <c r="O26" s="290">
        <v>0</v>
      </c>
      <c r="P26" s="159" t="str">
        <f t="shared" si="17"/>
        <v/>
      </c>
      <c r="Q26" s="108" t="str">
        <f t="shared" si="18"/>
        <v/>
      </c>
      <c r="R26" s="143">
        <v>0</v>
      </c>
      <c r="S26" s="144">
        <f>'Sources and Uses (DA Account)'!O33</f>
        <v>0</v>
      </c>
      <c r="T26" s="290">
        <v>0</v>
      </c>
      <c r="U26" s="159" t="str">
        <f t="shared" si="19"/>
        <v/>
      </c>
      <c r="V26" s="108" t="str">
        <f t="shared" si="20"/>
        <v/>
      </c>
    </row>
    <row r="27" spans="1:22" ht="38.25" x14ac:dyDescent="0.2">
      <c r="A27" s="313">
        <f>'Cash Forecast'!A29</f>
        <v>5</v>
      </c>
      <c r="B27" s="334" t="str">
        <f>'Cash Forecast'!B29</f>
        <v>Component 3.2 Programme Coordination and Implementation Support Services</v>
      </c>
      <c r="C27" s="143">
        <v>0</v>
      </c>
      <c r="D27" s="144">
        <f>'Sources and Uses (DA Account)'!F34</f>
        <v>0</v>
      </c>
      <c r="E27" s="291">
        <v>0</v>
      </c>
      <c r="F27" s="159" t="str">
        <f t="shared" si="13"/>
        <v/>
      </c>
      <c r="G27" s="108" t="str">
        <f t="shared" si="14"/>
        <v/>
      </c>
      <c r="H27" s="143">
        <v>0</v>
      </c>
      <c r="I27" s="144">
        <f>'Sources and Uses (DA Account)'!I34</f>
        <v>0</v>
      </c>
      <c r="J27" s="290">
        <v>0</v>
      </c>
      <c r="K27" s="159" t="str">
        <f t="shared" si="15"/>
        <v/>
      </c>
      <c r="L27" s="108" t="str">
        <f t="shared" si="16"/>
        <v/>
      </c>
      <c r="M27" s="143">
        <v>0</v>
      </c>
      <c r="N27" s="144">
        <f>'Sources and Uses (DA Account)'!L34</f>
        <v>0</v>
      </c>
      <c r="O27" s="290">
        <v>0</v>
      </c>
      <c r="P27" s="159" t="str">
        <f t="shared" si="17"/>
        <v/>
      </c>
      <c r="Q27" s="108" t="str">
        <f t="shared" si="18"/>
        <v/>
      </c>
      <c r="R27" s="143">
        <v>0</v>
      </c>
      <c r="S27" s="144">
        <f>'Sources and Uses (DA Account)'!O34</f>
        <v>0</v>
      </c>
      <c r="T27" s="290">
        <v>0</v>
      </c>
      <c r="U27" s="159" t="str">
        <f t="shared" si="19"/>
        <v/>
      </c>
      <c r="V27" s="108" t="str">
        <f t="shared" si="20"/>
        <v/>
      </c>
    </row>
    <row r="28" spans="1:22" ht="13.5" thickBot="1" x14ac:dyDescent="0.25">
      <c r="A28" s="51" t="s">
        <v>6</v>
      </c>
      <c r="B28" s="244" t="s">
        <v>97</v>
      </c>
      <c r="C28" s="165">
        <f>SUM(C22:C27)</f>
        <v>0</v>
      </c>
      <c r="D28" s="167">
        <f>SUM(D22:D27)</f>
        <v>0</v>
      </c>
      <c r="E28" s="295">
        <f>SUM(E22:E27)</f>
        <v>0</v>
      </c>
      <c r="F28" s="163" t="str">
        <f>IF(C28&gt;1,C28-D28-E28,"")</f>
        <v/>
      </c>
      <c r="G28" s="113" t="str">
        <f t="shared" si="9"/>
        <v/>
      </c>
      <c r="H28" s="165">
        <f>SUM(H22:H27)</f>
        <v>0</v>
      </c>
      <c r="I28" s="167">
        <f>SUM(I22:I27)</f>
        <v>0</v>
      </c>
      <c r="J28" s="167">
        <f>SUM(J22:J27)</f>
        <v>0</v>
      </c>
      <c r="K28" s="163" t="str">
        <f t="shared" ref="K28" si="21">IF(H28&gt;1,H28-I28,"")</f>
        <v/>
      </c>
      <c r="L28" s="113" t="str">
        <f t="shared" ref="L28" si="22">IF((I28+J28)=0,"",(I28+J28)/H28)</f>
        <v/>
      </c>
      <c r="M28" s="165">
        <f>SUM(M22:M27)</f>
        <v>0</v>
      </c>
      <c r="N28" s="167">
        <f>SUM(N22:N27)</f>
        <v>0</v>
      </c>
      <c r="O28" s="167">
        <f>SUM(O22:O27)</f>
        <v>0</v>
      </c>
      <c r="P28" s="163" t="str">
        <f t="shared" ref="P28" si="23">IF(M28&gt;1,M28-N28,"")</f>
        <v/>
      </c>
      <c r="Q28" s="113" t="str">
        <f t="shared" ref="Q28" si="24">IF((N28+O28)=0,"",(N28+O28)/M28)</f>
        <v/>
      </c>
      <c r="R28" s="165">
        <f>SUM(R22:R27)</f>
        <v>0</v>
      </c>
      <c r="S28" s="167">
        <f>SUM(S22:S27)</f>
        <v>0</v>
      </c>
      <c r="T28" s="167">
        <f>SUM(T22:T27)</f>
        <v>0</v>
      </c>
      <c r="U28" s="163" t="str">
        <f t="shared" ref="U28" si="25">IF(R28&gt;1,R28-S28,"")</f>
        <v/>
      </c>
      <c r="V28" s="113" t="str">
        <f t="shared" ref="V28" si="26">IF((S28+T28)=0,"",(S28+T28)/R28)</f>
        <v/>
      </c>
    </row>
    <row r="29" spans="1:22" ht="6" customHeight="1" x14ac:dyDescent="0.2">
      <c r="A29" s="8"/>
      <c r="B29" s="8"/>
      <c r="C29" s="11"/>
      <c r="D29" s="11"/>
      <c r="E29" s="11"/>
      <c r="F29" s="11"/>
      <c r="G29" s="11"/>
      <c r="H29" s="11"/>
      <c r="I29" s="11"/>
      <c r="J29" s="11"/>
      <c r="K29" s="11"/>
      <c r="L29" s="11"/>
      <c r="M29" s="11"/>
      <c r="N29" s="11"/>
      <c r="O29" s="11"/>
      <c r="P29" s="11"/>
      <c r="Q29" s="11"/>
      <c r="R29" s="11"/>
      <c r="S29" s="11"/>
      <c r="T29" s="11"/>
      <c r="U29" s="11"/>
      <c r="V29" s="11"/>
    </row>
    <row r="30" spans="1:22" x14ac:dyDescent="0.2">
      <c r="A30" s="31"/>
      <c r="C30" s="9"/>
      <c r="D30" s="14"/>
      <c r="E30" s="14"/>
      <c r="F30" s="14"/>
      <c r="G30" s="14"/>
      <c r="H30" s="14"/>
      <c r="I30" s="14"/>
      <c r="J30" s="14"/>
      <c r="K30" s="14"/>
      <c r="L30" s="14"/>
      <c r="M30" s="14"/>
      <c r="N30" s="14"/>
      <c r="O30" s="14"/>
      <c r="P30" s="14"/>
      <c r="Q30" s="14"/>
      <c r="R30" s="14"/>
      <c r="S30" s="14"/>
      <c r="T30" s="14"/>
      <c r="U30" s="14"/>
      <c r="V30" s="14"/>
    </row>
    <row r="31" spans="1:22" ht="15" customHeight="1" x14ac:dyDescent="0.2">
      <c r="B31" s="15"/>
      <c r="C31" s="9"/>
      <c r="D31" s="15"/>
      <c r="E31" s="15"/>
      <c r="F31" s="15"/>
      <c r="H31" s="395"/>
      <c r="I31" s="395"/>
      <c r="J31" s="395"/>
      <c r="K31" s="395"/>
      <c r="M31" s="395"/>
      <c r="N31" s="395"/>
      <c r="O31" s="395"/>
      <c r="P31" s="395"/>
      <c r="R31" s="395" t="str">
        <f>'Cash Forecast'!M39</f>
        <v>Authorized Signatory</v>
      </c>
      <c r="S31" s="395"/>
      <c r="T31" s="395"/>
      <c r="U31" s="395"/>
    </row>
    <row r="32" spans="1:22" x14ac:dyDescent="0.2">
      <c r="B32" s="9"/>
      <c r="C32" s="15"/>
    </row>
    <row r="33" spans="2:21" x14ac:dyDescent="0.2">
      <c r="B33" s="9"/>
      <c r="C33" s="15"/>
    </row>
    <row r="34" spans="2:21" x14ac:dyDescent="0.2">
      <c r="C34" s="15"/>
    </row>
    <row r="35" spans="2:21" x14ac:dyDescent="0.2">
      <c r="C35" s="15"/>
      <c r="H35" s="395"/>
      <c r="I35" s="395"/>
      <c r="J35" s="395"/>
      <c r="K35" s="395"/>
      <c r="M35" s="395"/>
      <c r="N35" s="395"/>
      <c r="O35" s="395"/>
      <c r="P35" s="395"/>
      <c r="R35" s="395" t="str">
        <f>'Cash Forecast'!M43</f>
        <v>Name</v>
      </c>
      <c r="S35" s="395"/>
      <c r="T35" s="395"/>
      <c r="U35" s="395"/>
    </row>
    <row r="36" spans="2:21" ht="15" customHeight="1" x14ac:dyDescent="0.2">
      <c r="C36" s="15"/>
      <c r="H36" s="395"/>
      <c r="I36" s="395"/>
      <c r="J36" s="395"/>
      <c r="K36" s="395"/>
      <c r="M36" s="395"/>
      <c r="N36" s="395"/>
      <c r="O36" s="395"/>
      <c r="P36" s="395"/>
      <c r="R36" s="395" t="str">
        <f>'Cash Forecast'!M44</f>
        <v>Designation</v>
      </c>
      <c r="S36" s="395"/>
      <c r="T36" s="395"/>
      <c r="U36" s="395"/>
    </row>
    <row r="37" spans="2:21" ht="15" customHeight="1" x14ac:dyDescent="0.2">
      <c r="C37" s="15"/>
      <c r="H37" s="395"/>
      <c r="I37" s="395"/>
      <c r="J37" s="395"/>
      <c r="K37" s="395"/>
      <c r="M37" s="395"/>
      <c r="N37" s="395"/>
      <c r="O37" s="395"/>
      <c r="P37" s="395"/>
      <c r="R37" s="395" t="str">
        <f>'Cash Forecast'!M45</f>
        <v>Organization/Project</v>
      </c>
      <c r="S37" s="395"/>
      <c r="T37" s="395"/>
      <c r="U37" s="395"/>
    </row>
    <row r="38" spans="2:21" ht="15" customHeight="1" x14ac:dyDescent="0.2"/>
    <row r="39" spans="2:21" x14ac:dyDescent="0.2">
      <c r="C39" s="9"/>
    </row>
  </sheetData>
  <sheetProtection formatCells="0" formatColumns="0" formatRows="0" insertColumns="0" insertRows="0" deleteColumns="0" deleteRows="0"/>
  <mergeCells count="25">
    <mergeCell ref="M36:P36"/>
    <mergeCell ref="M37:P37"/>
    <mergeCell ref="R7:V7"/>
    <mergeCell ref="U8:V8"/>
    <mergeCell ref="R11:U11"/>
    <mergeCell ref="R31:U31"/>
    <mergeCell ref="R35:U35"/>
    <mergeCell ref="R36:U36"/>
    <mergeCell ref="R37:U37"/>
    <mergeCell ref="M7:Q7"/>
    <mergeCell ref="P8:Q8"/>
    <mergeCell ref="M11:P11"/>
    <mergeCell ref="M31:P31"/>
    <mergeCell ref="M35:P35"/>
    <mergeCell ref="H36:K36"/>
    <mergeCell ref="H37:K37"/>
    <mergeCell ref="A1:G1"/>
    <mergeCell ref="C11:F11"/>
    <mergeCell ref="H11:K11"/>
    <mergeCell ref="F8:G8"/>
    <mergeCell ref="K8:L8"/>
    <mergeCell ref="C7:G7"/>
    <mergeCell ref="H7:L7"/>
    <mergeCell ref="H31:K31"/>
    <mergeCell ref="H35:K35"/>
  </mergeCells>
  <dataValidations count="2">
    <dataValidation allowBlank="1" showInputMessage="1" showErrorMessage="1" prompt="Provide total budget as per Project Design" sqref="H14:H19 M23:M27 C23:C27 C14:C19 M14:M19 H23:H27 R14:R19 R23:R27" xr:uid="{00000000-0002-0000-0600-000000000000}"/>
    <dataValidation allowBlank="1" showInputMessage="1" showErrorMessage="1" prompt="Provide as per ICP Records converted to equivalent to reporting currency" sqref="E23:E27 T14:T19 E14:E19 J14:J19 J23:J27 O14:O19 O23:O27 T23:T27" xr:uid="{00000000-0002-0000-0600-000001000000}"/>
  </dataValidations>
  <printOptions horizontalCentered="1"/>
  <pageMargins left="0.70866141732283472" right="0.70866141732283472" top="0.74803149606299213" bottom="0.74803149606299213" header="0.31496062992125984" footer="0.31496062992125984"/>
  <pageSetup scale="38"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5"/>
  <sheetViews>
    <sheetView workbookViewId="0">
      <selection activeCell="G11" sqref="G11"/>
    </sheetView>
  </sheetViews>
  <sheetFormatPr defaultColWidth="8.7109375" defaultRowHeight="15" x14ac:dyDescent="0.25"/>
  <cols>
    <col min="1" max="1" width="6.42578125" style="336" customWidth="1"/>
    <col min="2" max="2" width="14.42578125" style="336" customWidth="1"/>
    <col min="3" max="3" width="11.85546875" style="336" customWidth="1"/>
    <col min="4" max="4" width="13.42578125" style="336" customWidth="1"/>
    <col min="5" max="6" width="13.5703125" style="336" customWidth="1"/>
    <col min="7" max="7" width="25.5703125" style="336" customWidth="1"/>
    <col min="8" max="8" width="19.42578125" style="336" customWidth="1"/>
    <col min="9" max="9" width="16.42578125" style="336" customWidth="1"/>
    <col min="10" max="10" width="13.5703125" style="336" customWidth="1"/>
    <col min="11" max="11" width="11.85546875" style="336" customWidth="1"/>
    <col min="12" max="12" width="9.7109375" style="336" customWidth="1"/>
    <col min="13" max="16384" width="8.7109375" style="336"/>
  </cols>
  <sheetData>
    <row r="1" spans="1:12" x14ac:dyDescent="0.25">
      <c r="A1" s="402" t="s">
        <v>214</v>
      </c>
      <c r="B1" s="402"/>
      <c r="C1" s="402"/>
      <c r="D1" s="402"/>
      <c r="E1" s="402"/>
      <c r="F1" s="402"/>
      <c r="G1" s="402"/>
      <c r="H1" s="402"/>
      <c r="I1" s="402"/>
      <c r="J1" s="402"/>
      <c r="K1" s="402"/>
    </row>
    <row r="2" spans="1:12" ht="51" x14ac:dyDescent="0.25">
      <c r="A2" s="337" t="s">
        <v>215</v>
      </c>
      <c r="B2" s="337" t="s">
        <v>216</v>
      </c>
      <c r="C2" s="338" t="s">
        <v>217</v>
      </c>
      <c r="D2" s="338" t="s">
        <v>218</v>
      </c>
      <c r="E2" s="339" t="s">
        <v>219</v>
      </c>
      <c r="F2" s="340" t="s">
        <v>220</v>
      </c>
      <c r="G2" s="341" t="s">
        <v>221</v>
      </c>
      <c r="H2" s="342" t="s">
        <v>222</v>
      </c>
      <c r="I2" s="338" t="s">
        <v>223</v>
      </c>
      <c r="J2" s="338" t="s">
        <v>224</v>
      </c>
      <c r="K2" s="337" t="s">
        <v>225</v>
      </c>
    </row>
    <row r="3" spans="1:12" ht="38.25" x14ac:dyDescent="0.25">
      <c r="A3" s="343">
        <v>1</v>
      </c>
      <c r="B3" s="344" t="s">
        <v>226</v>
      </c>
      <c r="C3" s="344" t="s">
        <v>227</v>
      </c>
      <c r="D3" s="343">
        <v>2</v>
      </c>
      <c r="E3" s="343">
        <v>1</v>
      </c>
      <c r="F3" s="345">
        <v>1.1000000000000001</v>
      </c>
      <c r="G3" s="344" t="s">
        <v>228</v>
      </c>
      <c r="H3" s="344" t="s">
        <v>229</v>
      </c>
      <c r="I3" s="346">
        <v>15000</v>
      </c>
      <c r="J3" s="347">
        <v>0.89244999999999997</v>
      </c>
      <c r="K3" s="348">
        <v>13386.75</v>
      </c>
      <c r="L3" s="349" t="s">
        <v>230</v>
      </c>
    </row>
    <row r="4" spans="1:12" x14ac:dyDescent="0.25">
      <c r="A4" s="343">
        <v>2</v>
      </c>
      <c r="B4" s="344" t="s">
        <v>231</v>
      </c>
      <c r="C4" s="350"/>
      <c r="D4" s="350"/>
      <c r="E4" s="350"/>
      <c r="F4" s="350"/>
      <c r="G4" s="350"/>
      <c r="H4" s="350"/>
      <c r="I4" s="350"/>
      <c r="J4" s="350"/>
      <c r="K4" s="350"/>
    </row>
    <row r="5" spans="1:12" x14ac:dyDescent="0.25">
      <c r="A5" s="343">
        <v>3</v>
      </c>
      <c r="B5" s="350"/>
      <c r="C5" s="350"/>
      <c r="D5" s="350"/>
      <c r="E5" s="350"/>
      <c r="F5" s="350"/>
      <c r="G5" s="350"/>
      <c r="H5" s="350"/>
      <c r="I5" s="350"/>
      <c r="J5" s="350"/>
      <c r="K5" s="350"/>
    </row>
    <row r="6" spans="1:12" x14ac:dyDescent="0.25">
      <c r="A6" s="343">
        <v>4</v>
      </c>
      <c r="B6" s="350"/>
      <c r="C6" s="350"/>
      <c r="D6" s="350"/>
      <c r="E6" s="350"/>
      <c r="F6" s="350"/>
      <c r="G6" s="350"/>
      <c r="H6" s="350"/>
      <c r="I6" s="350"/>
      <c r="J6" s="350"/>
      <c r="K6" s="350"/>
    </row>
    <row r="7" spans="1:12" x14ac:dyDescent="0.25">
      <c r="A7" s="343">
        <v>5</v>
      </c>
      <c r="B7" s="350"/>
      <c r="C7" s="350"/>
      <c r="D7" s="350"/>
      <c r="E7" s="350"/>
      <c r="F7" s="350"/>
      <c r="G7" s="350"/>
      <c r="H7" s="350"/>
      <c r="I7" s="350"/>
      <c r="J7" s="350"/>
      <c r="K7" s="350"/>
    </row>
    <row r="8" spans="1:12" x14ac:dyDescent="0.25">
      <c r="A8" s="343">
        <v>6</v>
      </c>
      <c r="B8" s="350"/>
      <c r="C8" s="350"/>
      <c r="D8" s="350"/>
      <c r="E8" s="350"/>
      <c r="F8" s="350"/>
      <c r="G8" s="350"/>
      <c r="H8" s="350"/>
      <c r="I8" s="350"/>
      <c r="J8" s="350"/>
      <c r="K8" s="350"/>
    </row>
    <row r="9" spans="1:12" x14ac:dyDescent="0.25">
      <c r="A9" s="343">
        <v>7</v>
      </c>
      <c r="B9" s="350"/>
      <c r="C9" s="350"/>
      <c r="D9" s="350"/>
      <c r="E9" s="350"/>
      <c r="F9" s="350"/>
      <c r="G9" s="350"/>
      <c r="H9" s="350"/>
      <c r="I9" s="350"/>
      <c r="J9" s="350"/>
      <c r="K9" s="350"/>
    </row>
    <row r="10" spans="1:12" x14ac:dyDescent="0.25">
      <c r="A10" s="343">
        <v>8</v>
      </c>
      <c r="B10" s="350"/>
      <c r="C10" s="350"/>
      <c r="D10" s="350"/>
      <c r="E10" s="350"/>
      <c r="F10" s="350"/>
      <c r="G10" s="350"/>
      <c r="H10" s="350"/>
      <c r="I10" s="350"/>
      <c r="J10" s="350"/>
      <c r="K10" s="350"/>
    </row>
    <row r="11" spans="1:12" x14ac:dyDescent="0.25">
      <c r="A11" s="343">
        <v>9</v>
      </c>
      <c r="B11" s="350"/>
      <c r="C11" s="350"/>
      <c r="D11" s="350"/>
      <c r="E11" s="350"/>
      <c r="F11" s="350"/>
      <c r="G11" s="350"/>
      <c r="H11" s="350"/>
      <c r="I11" s="350"/>
      <c r="J11" s="350"/>
      <c r="K11" s="350"/>
    </row>
    <row r="12" spans="1:12" x14ac:dyDescent="0.25">
      <c r="A12" s="343">
        <v>10</v>
      </c>
      <c r="B12" s="350"/>
      <c r="C12" s="350"/>
      <c r="D12" s="350"/>
      <c r="E12" s="350"/>
      <c r="F12" s="350"/>
      <c r="G12" s="350"/>
      <c r="H12" s="350"/>
      <c r="I12" s="350"/>
      <c r="J12" s="350"/>
      <c r="K12" s="350"/>
    </row>
    <row r="13" spans="1:12" x14ac:dyDescent="0.25">
      <c r="A13" s="351" t="s">
        <v>232</v>
      </c>
      <c r="B13" s="350"/>
      <c r="C13" s="350"/>
      <c r="D13" s="350"/>
      <c r="E13" s="350"/>
      <c r="F13" s="350"/>
      <c r="G13" s="350"/>
      <c r="H13" s="350"/>
      <c r="I13" s="350"/>
      <c r="J13" s="350"/>
      <c r="K13" s="350"/>
    </row>
    <row r="14" spans="1:12" x14ac:dyDescent="0.25">
      <c r="A14" s="350"/>
      <c r="B14" s="350"/>
      <c r="C14" s="350"/>
      <c r="D14" s="350"/>
      <c r="E14" s="350"/>
      <c r="F14" s="350"/>
      <c r="G14" s="350"/>
      <c r="H14" s="350"/>
      <c r="I14" s="350"/>
      <c r="J14" s="350"/>
      <c r="K14" s="350"/>
    </row>
    <row r="15" spans="1:12" x14ac:dyDescent="0.25">
      <c r="A15" s="403" t="s">
        <v>233</v>
      </c>
      <c r="B15" s="404"/>
      <c r="C15" s="404"/>
      <c r="D15" s="404"/>
      <c r="E15" s="404"/>
      <c r="F15" s="404"/>
      <c r="G15" s="404"/>
      <c r="H15" s="405"/>
      <c r="I15" s="350"/>
      <c r="J15" s="350"/>
      <c r="K15" s="352" t="s">
        <v>234</v>
      </c>
    </row>
    <row r="16" spans="1:12" x14ac:dyDescent="0.25">
      <c r="A16" s="406" t="s">
        <v>235</v>
      </c>
      <c r="B16" s="406"/>
      <c r="C16" s="406"/>
      <c r="D16" s="406"/>
      <c r="E16" s="406"/>
      <c r="F16" s="406"/>
      <c r="G16" s="406"/>
      <c r="H16" s="406"/>
      <c r="I16" s="406"/>
      <c r="J16" s="406"/>
      <c r="K16" s="406"/>
      <c r="L16" s="406"/>
    </row>
    <row r="19" spans="9:11" x14ac:dyDescent="0.25">
      <c r="I19" s="401" t="s">
        <v>69</v>
      </c>
      <c r="J19" s="401"/>
      <c r="K19" s="401"/>
    </row>
    <row r="23" spans="9:11" x14ac:dyDescent="0.25">
      <c r="I23" s="401" t="s">
        <v>70</v>
      </c>
      <c r="J23" s="401"/>
      <c r="K23" s="401"/>
    </row>
    <row r="24" spans="9:11" x14ac:dyDescent="0.25">
      <c r="I24" s="401" t="s">
        <v>71</v>
      </c>
      <c r="J24" s="401"/>
      <c r="K24" s="401"/>
    </row>
    <row r="25" spans="9:11" x14ac:dyDescent="0.25">
      <c r="I25" s="401" t="s">
        <v>72</v>
      </c>
      <c r="J25" s="401"/>
      <c r="K25" s="401"/>
    </row>
  </sheetData>
  <mergeCells count="7">
    <mergeCell ref="I19:K19"/>
    <mergeCell ref="I23:K23"/>
    <mergeCell ref="I24:K24"/>
    <mergeCell ref="I25:K25"/>
    <mergeCell ref="A1:K1"/>
    <mergeCell ref="A15:H15"/>
    <mergeCell ref="A16:L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workbookViewId="0">
      <selection activeCell="C16" sqref="C16"/>
    </sheetView>
  </sheetViews>
  <sheetFormatPr defaultRowHeight="15" x14ac:dyDescent="0.25"/>
  <cols>
    <col min="2" max="2" width="22.5703125" customWidth="1"/>
    <col min="3" max="3" width="18.140625" customWidth="1"/>
    <col min="4" max="4" width="41.140625" customWidth="1"/>
    <col min="5" max="5" width="23.42578125" customWidth="1"/>
    <col min="6" max="6" width="23" customWidth="1"/>
    <col min="7" max="7" width="29.5703125" customWidth="1"/>
  </cols>
  <sheetData>
    <row r="1" spans="1:7" ht="15.75" x14ac:dyDescent="0.25">
      <c r="A1" s="408" t="s">
        <v>184</v>
      </c>
      <c r="B1" s="408"/>
      <c r="C1" s="408"/>
      <c r="D1" s="318"/>
      <c r="E1" s="318"/>
      <c r="F1" s="318"/>
    </row>
    <row r="2" spans="1:7" ht="15.75" x14ac:dyDescent="0.25">
      <c r="A2" s="409"/>
      <c r="B2" s="410"/>
      <c r="C2" s="410"/>
      <c r="D2" s="410"/>
      <c r="E2" s="410"/>
      <c r="F2" s="410"/>
      <c r="G2" s="410"/>
    </row>
    <row r="3" spans="1:7" ht="15.75" x14ac:dyDescent="0.25">
      <c r="A3" s="411" t="s">
        <v>184</v>
      </c>
      <c r="B3" s="411"/>
      <c r="C3" s="411"/>
      <c r="D3" s="411"/>
      <c r="E3" s="411"/>
      <c r="F3" s="411"/>
      <c r="G3" s="412" t="s">
        <v>185</v>
      </c>
    </row>
    <row r="4" spans="1:7" ht="15.75" x14ac:dyDescent="0.25">
      <c r="A4" s="411" t="s">
        <v>186</v>
      </c>
      <c r="B4" s="411" t="s">
        <v>236</v>
      </c>
      <c r="C4" s="411" t="s">
        <v>187</v>
      </c>
      <c r="D4" s="411" t="s">
        <v>188</v>
      </c>
      <c r="E4" s="413" t="s">
        <v>189</v>
      </c>
      <c r="F4" s="413"/>
      <c r="G4" s="412"/>
    </row>
    <row r="5" spans="1:7" ht="15.75" x14ac:dyDescent="0.25">
      <c r="A5" s="411"/>
      <c r="B5" s="411"/>
      <c r="C5" s="411"/>
      <c r="D5" s="411"/>
      <c r="E5" s="319" t="s">
        <v>190</v>
      </c>
      <c r="F5" s="319" t="s">
        <v>187</v>
      </c>
      <c r="G5" s="412"/>
    </row>
    <row r="6" spans="1:7" ht="38.1" customHeight="1" x14ac:dyDescent="0.25">
      <c r="A6" s="320">
        <v>1</v>
      </c>
      <c r="B6" s="321" t="s">
        <v>191</v>
      </c>
      <c r="C6" s="322" t="s">
        <v>192</v>
      </c>
      <c r="D6" s="323" t="s">
        <v>193</v>
      </c>
      <c r="E6" s="324">
        <v>87540</v>
      </c>
      <c r="F6" s="324">
        <v>45915.8</v>
      </c>
      <c r="G6" s="324">
        <v>87540</v>
      </c>
    </row>
    <row r="7" spans="1:7" ht="37.5" customHeight="1" x14ac:dyDescent="0.25">
      <c r="A7" s="320">
        <v>2</v>
      </c>
      <c r="B7" s="321" t="s">
        <v>191</v>
      </c>
      <c r="C7" s="322" t="s">
        <v>194</v>
      </c>
      <c r="D7" s="323" t="s">
        <v>195</v>
      </c>
      <c r="E7" s="324">
        <v>250000</v>
      </c>
      <c r="F7" s="324">
        <v>82999.7</v>
      </c>
      <c r="G7" s="324">
        <v>250000</v>
      </c>
    </row>
    <row r="14" spans="1:7" x14ac:dyDescent="0.25">
      <c r="E14" s="407">
        <f>'Cash Forecast'!G39</f>
        <v>0</v>
      </c>
      <c r="F14" s="407"/>
      <c r="G14" s="407"/>
    </row>
    <row r="17" spans="5:7" x14ac:dyDescent="0.25">
      <c r="E17" s="407">
        <f>'Cash Forecast'!G43</f>
        <v>0</v>
      </c>
      <c r="F17" s="407"/>
      <c r="G17" s="407"/>
    </row>
    <row r="18" spans="5:7" x14ac:dyDescent="0.25">
      <c r="E18" s="407">
        <f>'Cash Forecast'!G44</f>
        <v>0</v>
      </c>
      <c r="F18" s="407"/>
      <c r="G18" s="407"/>
    </row>
    <row r="19" spans="5:7" x14ac:dyDescent="0.25">
      <c r="E19" s="407">
        <f>'Cash Forecast'!G45</f>
        <v>0</v>
      </c>
      <c r="F19" s="407"/>
      <c r="G19" s="407"/>
    </row>
  </sheetData>
  <mergeCells count="13">
    <mergeCell ref="E14:G14"/>
    <mergeCell ref="E17:G17"/>
    <mergeCell ref="E18:G18"/>
    <mergeCell ref="E19:G19"/>
    <mergeCell ref="A1:C1"/>
    <mergeCell ref="A2:G2"/>
    <mergeCell ref="A3:F3"/>
    <mergeCell ref="G3:G5"/>
    <mergeCell ref="A4:A5"/>
    <mergeCell ref="B4:B5"/>
    <mergeCell ref="C4:C5"/>
    <mergeCell ref="D4:D5"/>
    <mergeCell ref="E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User Guide</vt:lpstr>
      <vt:lpstr>Cash Forecast</vt:lpstr>
      <vt:lpstr>Sources and Uses (DA Account)</vt:lpstr>
      <vt:lpstr>DA Activity</vt:lpstr>
      <vt:lpstr>Variance Analysis Qtr</vt:lpstr>
      <vt:lpstr>Variance Analysis FY</vt:lpstr>
      <vt:lpstr>Variance Analysis Cumulative</vt:lpstr>
      <vt:lpstr>EU Transaction List</vt:lpstr>
      <vt:lpstr>Rural Finance</vt:lpstr>
      <vt:lpstr>Counterpart Countributions</vt:lpstr>
      <vt:lpstr>'Cash Forecast'!Print_Area</vt:lpstr>
      <vt:lpstr>'DA Activity'!Print_Area</vt:lpstr>
      <vt:lpstr>'Sources and Uses (DA Account)'!Print_Area</vt:lpstr>
      <vt:lpstr>'Variance Analysis Cumulative'!Print_Area</vt:lpstr>
      <vt:lpstr>'Variance Analysis FY'!Print_Area</vt:lpstr>
      <vt:lpstr>'Variance Analysis Qtr'!Print_Area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2024-01-30T08:48:39Z</dcterms:modified>
</cp:coreProperties>
</file>